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never" defaultThemeVersion="166925"/>
  <mc:AlternateContent xmlns:mc="http://schemas.openxmlformats.org/markup-compatibility/2006">
    <mc:Choice Requires="x15">
      <x15ac:absPath xmlns:x15ac="http://schemas.microsoft.com/office/spreadsheetml/2010/11/ac" url="C:\Users\MoniquevanRaam\Downloads\"/>
    </mc:Choice>
  </mc:AlternateContent>
  <xr:revisionPtr revIDLastSave="0" documentId="8_{E5952181-93A6-47F5-B72B-2A720A6044E3}" xr6:coauthVersionLast="45" xr6:coauthVersionMax="45" xr10:uidLastSave="{00000000-0000-0000-0000-000000000000}"/>
  <workbookProtection workbookAlgorithmName="SHA-512" workbookHashValue="F2d+19sRTbJVJ+mJxopj2vMCKUrv3o0njQ9Of1do6lHBPKbE5S/JjI+6An4ul51a02QMvSLbQfj/wTCxztJhYg==" workbookSaltValue="TtAIwGwRu4X9riyEKG1iYA==" workbookSpinCount="100000" lockStructure="1"/>
  <bookViews>
    <workbookView xWindow="-108" yWindow="-108" windowWidth="23256" windowHeight="12576" xr2:uid="{BC929D36-F6DE-49F9-8901-2D95710BAC49}"/>
  </bookViews>
  <sheets>
    <sheet name="Registratieformulier" sheetId="1" r:id="rId1"/>
    <sheet name="Data" sheetId="2" state="hidden" r:id="rId2"/>
    <sheet name="validatiegegeven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 i="2" l="1"/>
  <c r="D16" i="1" l="1"/>
  <c r="H17" i="1"/>
  <c r="H18" i="1"/>
  <c r="H19" i="1"/>
  <c r="H20" i="1"/>
  <c r="H21" i="1"/>
  <c r="H22" i="1"/>
  <c r="H23" i="1"/>
  <c r="H24" i="1"/>
  <c r="H25" i="1"/>
  <c r="H26" i="1"/>
  <c r="H27" i="1"/>
  <c r="H28" i="1"/>
  <c r="H29" i="1"/>
  <c r="H30" i="1"/>
  <c r="H31" i="1"/>
  <c r="H32" i="1"/>
  <c r="H33" i="1"/>
  <c r="H34" i="1"/>
  <c r="H35" i="1"/>
  <c r="H16" i="1"/>
  <c r="H56" i="1" l="1"/>
  <c r="H52" i="1" l="1"/>
  <c r="D17" i="1"/>
  <c r="C17" i="1" s="1"/>
  <c r="D18" i="1"/>
  <c r="D19" i="1"/>
  <c r="J16" i="1"/>
  <c r="J17" i="1"/>
  <c r="J18" i="1"/>
  <c r="J19" i="1"/>
  <c r="J20" i="1"/>
  <c r="J21" i="1"/>
  <c r="J22" i="1"/>
  <c r="J23" i="1"/>
  <c r="J24" i="1"/>
  <c r="J25" i="1"/>
  <c r="J26" i="1"/>
  <c r="J27" i="1"/>
  <c r="J28" i="1"/>
  <c r="J29" i="1"/>
  <c r="J30" i="1"/>
  <c r="J31" i="1"/>
  <c r="J32" i="1"/>
  <c r="J33" i="1"/>
  <c r="J34" i="1"/>
  <c r="J35" i="1"/>
  <c r="D20" i="1"/>
  <c r="D21" i="1"/>
  <c r="D22" i="1"/>
  <c r="C22" i="1" s="1"/>
  <c r="D23" i="1"/>
  <c r="C23" i="1" s="1"/>
  <c r="D24" i="1"/>
  <c r="D25" i="1"/>
  <c r="D26" i="1"/>
  <c r="C26" i="1" s="1"/>
  <c r="D27" i="1"/>
  <c r="C27" i="1" s="1"/>
  <c r="D28" i="1"/>
  <c r="C28" i="1" s="1"/>
  <c r="D29" i="1"/>
  <c r="C29" i="1" s="1"/>
  <c r="D30" i="1"/>
  <c r="C30" i="1" s="1"/>
  <c r="D31" i="1"/>
  <c r="C31" i="1" s="1"/>
  <c r="D32" i="1"/>
  <c r="C32" i="1" s="1"/>
  <c r="D33" i="1"/>
  <c r="D34" i="1"/>
  <c r="C34" i="1" s="1"/>
  <c r="D35" i="1"/>
  <c r="C35" i="1" s="1"/>
  <c r="E16" i="1"/>
  <c r="F16" i="1"/>
  <c r="E17" i="1"/>
  <c r="F17" i="1"/>
  <c r="C18" i="1"/>
  <c r="E18" i="1"/>
  <c r="F18" i="1"/>
  <c r="C19" i="1"/>
  <c r="E19" i="1"/>
  <c r="F19" i="1"/>
  <c r="C20" i="1"/>
  <c r="E20" i="1"/>
  <c r="F20" i="1"/>
  <c r="J39" i="1"/>
  <c r="J40" i="1"/>
  <c r="J41" i="1"/>
  <c r="J42" i="1"/>
  <c r="J43" i="1"/>
  <c r="J44" i="1"/>
  <c r="J45" i="1"/>
  <c r="J46" i="1"/>
  <c r="J47" i="1"/>
  <c r="J48" i="1"/>
  <c r="F35" i="1"/>
  <c r="E35" i="1"/>
  <c r="F34" i="1"/>
  <c r="E34" i="1"/>
  <c r="F33" i="1"/>
  <c r="E33" i="1"/>
  <c r="C33" i="1"/>
  <c r="F32" i="1"/>
  <c r="E32" i="1"/>
  <c r="C21" i="1"/>
  <c r="E21" i="1"/>
  <c r="F21" i="1"/>
  <c r="E22" i="1"/>
  <c r="F22" i="1"/>
  <c r="E23" i="1"/>
  <c r="F23" i="1"/>
  <c r="C24" i="1"/>
  <c r="E24" i="1"/>
  <c r="F24" i="1"/>
  <c r="C25" i="1"/>
  <c r="E25" i="1"/>
  <c r="F25" i="1"/>
  <c r="E26" i="1"/>
  <c r="F26" i="1"/>
  <c r="E27" i="1"/>
  <c r="F27" i="1"/>
  <c r="E28" i="1"/>
  <c r="F28" i="1"/>
  <c r="E29" i="1"/>
  <c r="F29" i="1"/>
  <c r="E30" i="1"/>
  <c r="F30" i="1"/>
  <c r="E31" i="1"/>
  <c r="F31" i="1"/>
  <c r="C150" i="2"/>
  <c r="C157" i="2"/>
  <c r="C144" i="2"/>
  <c r="C139" i="2"/>
  <c r="H53" i="1"/>
  <c r="H54" i="1"/>
  <c r="C16" i="1" l="1"/>
  <c r="H55" i="1"/>
</calcChain>
</file>

<file path=xl/sharedStrings.xml><?xml version="1.0" encoding="utf-8"?>
<sst xmlns="http://schemas.openxmlformats.org/spreadsheetml/2006/main" count="1953" uniqueCount="299">
  <si>
    <t xml:space="preserve">Bedrijfsnaam: </t>
  </si>
  <si>
    <t xml:space="preserve">Adres: </t>
  </si>
  <si>
    <t>Postcode:</t>
  </si>
  <si>
    <t>Woonplaats:</t>
  </si>
  <si>
    <t>Tanknummer: </t>
  </si>
  <si>
    <t>oppervlakte(ha) verhard erf:</t>
  </si>
  <si>
    <t xml:space="preserve">oppervlakte(ha) totaal beheerd grasland (eigendom, huur, pacht): </t>
  </si>
  <si>
    <t>Datum 
toepassing</t>
  </si>
  <si>
    <t>Middelnaam
(N-nummer)</t>
  </si>
  <si>
    <t>Actieve
stoffen</t>
  </si>
  <si>
    <t>Actieve stof 1</t>
  </si>
  <si>
    <t>Actieve stof 2</t>
  </si>
  <si>
    <t>Actieve stof 3</t>
  </si>
  <si>
    <t>Toegepaste Dosering 
kg/ha of l/ha</t>
  </si>
  <si>
    <t>Actieve stof
(kg/ha)</t>
  </si>
  <si>
    <t xml:space="preserve">ha behandeld 
oppervlak </t>
  </si>
  <si>
    <t>totaal actieve stof per toepassing</t>
  </si>
  <si>
    <t>Toegepast oppervlak</t>
  </si>
  <si>
    <t xml:space="preserve">Doel bespuiting
</t>
  </si>
  <si>
    <t xml:space="preserve">Toepasser
(bijvoorbeeld naam  medewerker/loonwerker) </t>
  </si>
  <si>
    <t>Kies middelnaam</t>
  </si>
  <si>
    <t>Kies toegepast oppervlak</t>
  </si>
  <si>
    <t>Kies doel bespuiting</t>
  </si>
  <si>
    <t>Actieve stof
kg/ha</t>
  </si>
  <si>
    <t>Actieve stofgebruik onkruidbestrijdingsmiddel erfverhardingen:</t>
  </si>
  <si>
    <t>Actieve stof gebruik onkruidbestrijdingsmiddel grasland:</t>
  </si>
  <si>
    <t>Gebruik glyfosaat erfverharding:</t>
  </si>
  <si>
    <t>Gebruik glyfosaat grasland:</t>
  </si>
  <si>
    <t>Gebruik graslandvernieuwing:</t>
  </si>
  <si>
    <t>TOTAAL AANTAL</t>
  </si>
  <si>
    <t>MILIEUBELASTINGSPUNTEN PER MERKNAAM (bij 1 kg/ha of 1 l/ha)</t>
  </si>
  <si>
    <t>Totaal gehalte</t>
  </si>
  <si>
    <t>Organische stof &lt;1,5%</t>
  </si>
  <si>
    <t>Organische stof 1,5-3%</t>
  </si>
  <si>
    <t>Organische stof 3-6%</t>
  </si>
  <si>
    <t>Organische stof 6-12%</t>
  </si>
  <si>
    <t>Organische stof &gt;12%</t>
  </si>
  <si>
    <t>Toepasser</t>
  </si>
  <si>
    <t>Nuttige organismen</t>
  </si>
  <si>
    <t>werkzame</t>
  </si>
  <si>
    <t>Water-</t>
  </si>
  <si>
    <t>Bodem-</t>
  </si>
  <si>
    <t>Uitspoeling grondwater</t>
  </si>
  <si>
    <t>Veiligheid</t>
  </si>
  <si>
    <t>Bestuivers</t>
  </si>
  <si>
    <t>Bestrijders</t>
  </si>
  <si>
    <t>Werkzame stof 1</t>
  </si>
  <si>
    <t>Gehalte ws1</t>
  </si>
  <si>
    <t>Werkzame stof 2</t>
  </si>
  <si>
    <t>Gehalte ws2</t>
  </si>
  <si>
    <t>Werkzame stof 3</t>
  </si>
  <si>
    <t>Gehalte ws3</t>
  </si>
  <si>
    <t>Werkzame stof 4</t>
  </si>
  <si>
    <t>Gehalte ws4</t>
  </si>
  <si>
    <t>Toel.Nummer</t>
  </si>
  <si>
    <t>stof</t>
  </si>
  <si>
    <t>leven</t>
  </si>
  <si>
    <t>voorjaar</t>
  </si>
  <si>
    <t>najaar</t>
  </si>
  <si>
    <t>Merknamen</t>
  </si>
  <si>
    <t>alle     teelten</t>
  </si>
  <si>
    <t>alle behalve boomteelt</t>
  </si>
  <si>
    <t>alleen boomteelt</t>
  </si>
  <si>
    <t>Agil 100 EC</t>
  </si>
  <si>
    <t>-</t>
  </si>
  <si>
    <t>A</t>
  </si>
  <si>
    <t>?</t>
  </si>
  <si>
    <t>propaquizafop</t>
  </si>
  <si>
    <t/>
  </si>
  <si>
    <t>AGROXONE MCPA</t>
  </si>
  <si>
    <t>S</t>
  </si>
  <si>
    <t>MCPA</t>
  </si>
  <si>
    <t>AZ 500</t>
  </si>
  <si>
    <t>isoxaben</t>
  </si>
  <si>
    <t>BASAGRAN</t>
  </si>
  <si>
    <t>bentazon</t>
  </si>
  <si>
    <t>BASAGRAN SG</t>
  </si>
  <si>
    <t>BUDDY 360 SL</t>
  </si>
  <si>
    <t>glyfosaat</t>
  </si>
  <si>
    <t>BUTTRESS</t>
  </si>
  <si>
    <t>2,4-DB</t>
  </si>
  <si>
    <t>CALLISTO</t>
  </si>
  <si>
    <t>I</t>
  </si>
  <si>
    <t>B</t>
  </si>
  <si>
    <t>mesotrione</t>
  </si>
  <si>
    <t>CATAMARAN</t>
  </si>
  <si>
    <t>glyfosaat a</t>
  </si>
  <si>
    <t>CERTIS CHLOOR IPC 40% VLB</t>
  </si>
  <si>
    <t>chloorprofam</t>
  </si>
  <si>
    <t>CIRRAN</t>
  </si>
  <si>
    <t>2,4-D</t>
  </si>
  <si>
    <t>CITO GLOBAL HERBICIDE</t>
  </si>
  <si>
    <t>azijnzuur</t>
  </si>
  <si>
    <t>CITO KLAAR VOOR GEBRUIK</t>
  </si>
  <si>
    <t>CLEAR-UP 360 N</t>
  </si>
  <si>
    <t>CLEAVE</t>
  </si>
  <si>
    <t>florasulam</t>
  </si>
  <si>
    <t>fluroxypyr-meptyl</t>
  </si>
  <si>
    <t>CLINIC</t>
  </si>
  <si>
    <t>CLINIC-N</t>
  </si>
  <si>
    <t>CONTANS WG</t>
  </si>
  <si>
    <t>coniothyrium minitans stam con/m/91-8</t>
  </si>
  <si>
    <t>CROPGUARD SLAKKENKORREL</t>
  </si>
  <si>
    <t>ijzer(III)fosfaat</t>
  </si>
  <si>
    <t>CUADRO NT</t>
  </si>
  <si>
    <t>trinexapac-ethyl</t>
  </si>
  <si>
    <t>DECIS EC</t>
  </si>
  <si>
    <t>C</t>
  </si>
  <si>
    <t>deltamethrin</t>
  </si>
  <si>
    <t>DERREX</t>
  </si>
  <si>
    <t>ferri fosfaat</t>
  </si>
  <si>
    <t>DUPONT HARMONY SX</t>
  </si>
  <si>
    <t>thifensulfuron-methyl</t>
  </si>
  <si>
    <t>ENVISION</t>
  </si>
  <si>
    <t>ETNA</t>
  </si>
  <si>
    <t>ETNA PRO</t>
  </si>
  <si>
    <t>FERRAMOL ECOSTYLE SLAKKENKORRELS</t>
  </si>
  <si>
    <t>FINY SG</t>
  </si>
  <si>
    <t>metsulfuron-methyl</t>
  </si>
  <si>
    <t>FLITSER 3 IN 1 SPRAY</t>
  </si>
  <si>
    <t>decaanzuur</t>
  </si>
  <si>
    <t>octaanzuur</t>
  </si>
  <si>
    <t>FLUROSTAR 200</t>
  </si>
  <si>
    <t>fluroxypyr</t>
  </si>
  <si>
    <t>GENOXONE ZX</t>
  </si>
  <si>
    <t>triclopyr</t>
  </si>
  <si>
    <t>GLY-360</t>
  </si>
  <si>
    <t>GLYFALL</t>
  </si>
  <si>
    <t>GLYFOS FREE</t>
  </si>
  <si>
    <t>GLYPER 360 SL</t>
  </si>
  <si>
    <t>GLYPHOGAN ALLROUND</t>
  </si>
  <si>
    <t>GREENFIX NW</t>
  </si>
  <si>
    <t>HELOSATE 450 TF</t>
  </si>
  <si>
    <t>IMEX-GLYFOSAAT 3</t>
  </si>
  <si>
    <t>IROXX</t>
  </si>
  <si>
    <t>JEPOLINEX PRO</t>
  </si>
  <si>
    <t>dicamba</t>
  </si>
  <si>
    <t>KATOUN GOLD</t>
  </si>
  <si>
    <t>nonaanzuur</t>
  </si>
  <si>
    <t>LUXAN MOLLENTABLETTEN</t>
  </si>
  <si>
    <t>aluminiumfosfide</t>
  </si>
  <si>
    <t>LUXAN ONKRUIDSPRAY</t>
  </si>
  <si>
    <t>MATOS</t>
  </si>
  <si>
    <t>MATOS EXTRA</t>
  </si>
  <si>
    <t>MEGA 2,4 D</t>
  </si>
  <si>
    <t>MODDUS 250 EC</t>
  </si>
  <si>
    <t>MODDUS EVO</t>
  </si>
  <si>
    <t>MOXA</t>
  </si>
  <si>
    <t>NEO-STOP 0,5% DP</t>
  </si>
  <si>
    <t>NEU 1181M</t>
  </si>
  <si>
    <t>OBLIX 500 SC</t>
  </si>
  <si>
    <t>ethofumesaat</t>
  </si>
  <si>
    <t>ONKRUIDKILLER</t>
  </si>
  <si>
    <t>PAKET 250 EC</t>
  </si>
  <si>
    <t>PANIC FREE</t>
  </si>
  <si>
    <t>PILOT</t>
  </si>
  <si>
    <t>quizalofop-P-ethyl</t>
  </si>
  <si>
    <t>PIRIMOR</t>
  </si>
  <si>
    <t>G</t>
  </si>
  <si>
    <t>pirimicarb</t>
  </si>
  <si>
    <t>POLICLEAIN 480</t>
  </si>
  <si>
    <t>POLICLEAN</t>
  </si>
  <si>
    <t>PRIMSTAR</t>
  </si>
  <si>
    <t>PRIMUS</t>
  </si>
  <si>
    <t>PROPI 25 EC</t>
  </si>
  <si>
    <t>propiconazool</t>
  </si>
  <si>
    <t>PROSARO</t>
  </si>
  <si>
    <t>tebuconazool</t>
  </si>
  <si>
    <t>prothioconazool</t>
  </si>
  <si>
    <t>PUMA EXTRA EW</t>
  </si>
  <si>
    <t>fenoxaprop-p-ethyl</t>
  </si>
  <si>
    <t>mefenpyr-diethyl</t>
  </si>
  <si>
    <t>QUIT SPRAY</t>
  </si>
  <si>
    <t>maleine hydrazide</t>
  </si>
  <si>
    <t>RESOLVA ULTRA</t>
  </si>
  <si>
    <t>ROUNDUP</t>
  </si>
  <si>
    <t>ROUND-UP PLUS</t>
  </si>
  <si>
    <t>ROUNDUP EVOLUTION</t>
  </si>
  <si>
    <t>ROUNDUP EXTRA</t>
  </si>
  <si>
    <t>ROUNDUP FAST</t>
  </si>
  <si>
    <t>ROUNDUP FORCE</t>
  </si>
  <si>
    <t>ROUNDUP GEL</t>
  </si>
  <si>
    <t>ROUNDUP HUIS &amp; TUIN</t>
  </si>
  <si>
    <t>ROUNDUP MAX</t>
  </si>
  <si>
    <t>ROUNDUP POWER</t>
  </si>
  <si>
    <t>ROUNDUP POWERMAX</t>
  </si>
  <si>
    <t>ROUNDUP PRO</t>
  </si>
  <si>
    <t>ROUNDUP READY TO USE</t>
  </si>
  <si>
    <t>ROUNDUP RECORD</t>
  </si>
  <si>
    <t>ROUNDUP STAR</t>
  </si>
  <si>
    <t>ROUNDUP ULTIMATE</t>
  </si>
  <si>
    <t>ROUNDUP ULTRA</t>
  </si>
  <si>
    <t>SCITEC</t>
  </si>
  <si>
    <t>SLUXX HP</t>
  </si>
  <si>
    <t>SMARTGRASS</t>
  </si>
  <si>
    <t>gibberellinezuur</t>
  </si>
  <si>
    <t>SPHERE</t>
  </si>
  <si>
    <t>trifloxystrobin</t>
  </si>
  <si>
    <t>cyproconazool</t>
  </si>
  <si>
    <t>STARANE TOP</t>
  </si>
  <si>
    <t>SUMI-ALPHA 2.5 EC</t>
  </si>
  <si>
    <t>esfenvaleraat</t>
  </si>
  <si>
    <t>SUMICIDIN SUPER</t>
  </si>
  <si>
    <t>TAIFUN 360</t>
  </si>
  <si>
    <t>TAPIR</t>
  </si>
  <si>
    <t>clopyralid</t>
  </si>
  <si>
    <t>TARGA PRESTIGE</t>
  </si>
  <si>
    <t>TILT 250 EC</t>
  </si>
  <si>
    <t>TOKI</t>
  </si>
  <si>
    <t>flumioxazin</t>
  </si>
  <si>
    <t>TOMAHAWK 200 EC</t>
  </si>
  <si>
    <t>TOUCHDOWN QUATTRO</t>
  </si>
  <si>
    <t>TRAMAT 200 EC</t>
  </si>
  <si>
    <t>TRAMAT 500</t>
  </si>
  <si>
    <t>TRI-BUT TURBO</t>
  </si>
  <si>
    <t>TRIANUM-G</t>
  </si>
  <si>
    <t>Trichoderma harzianum Rifai</t>
  </si>
  <si>
    <t>TRIANUM-P</t>
  </si>
  <si>
    <t>TRIMAXX</t>
  </si>
  <si>
    <t>U 46 D FLUID</t>
  </si>
  <si>
    <t>U 46 MCPA</t>
  </si>
  <si>
    <t>ULTIMA</t>
  </si>
  <si>
    <t>pelargonzuur</t>
  </si>
  <si>
    <t>ULTIMA AF</t>
  </si>
  <si>
    <t>ULTIMA ZEVENBLAD CONCENTRAAT</t>
  </si>
  <si>
    <t>ULTIMA ZEVENBLAD GEBRUIKSKLAAR</t>
  </si>
  <si>
    <t>UPL PIRIMICARB</t>
  </si>
  <si>
    <t>VIVENDI 100</t>
  </si>
  <si>
    <t>WOPRO DELTAMETHRIN</t>
  </si>
  <si>
    <t>PISTOL FLEX</t>
  </si>
  <si>
    <t>jodosulfuron-methyl-natrium</t>
  </si>
  <si>
    <t>diflufenican</t>
  </si>
  <si>
    <t>BAYER MOS EN GROENE AANSLAG SPRAY</t>
  </si>
  <si>
    <t>FLAME</t>
  </si>
  <si>
    <t>AMEGA</t>
  </si>
  <si>
    <t>DELTAMETHRIN E.C. 25</t>
  </si>
  <si>
    <t>QUIT</t>
  </si>
  <si>
    <t>NATURABELLA BIO CONCENTRAAT</t>
  </si>
  <si>
    <t>NATURABELLA BIO GEBRUIKSKLAAR</t>
  </si>
  <si>
    <t>CARAMBA</t>
  </si>
  <si>
    <t>metconazool</t>
  </si>
  <si>
    <t>FOX 480 SC</t>
  </si>
  <si>
    <t>bifenox</t>
  </si>
  <si>
    <t>MET52 OD</t>
  </si>
  <si>
    <t>metarhizium anisopliae stam fs52</t>
  </si>
  <si>
    <t>NEMguard DE</t>
  </si>
  <si>
    <t>knoflookextract</t>
  </si>
  <si>
    <t>OBLIX 200 EC</t>
  </si>
  <si>
    <t>SENCOR VLOEIBAAR</t>
  </si>
  <si>
    <t>metribuzin</t>
  </si>
  <si>
    <t>SIGNUM</t>
  </si>
  <si>
    <t>pyraclostrobine</t>
  </si>
  <si>
    <t>boscalid</t>
  </si>
  <si>
    <t>WING P</t>
  </si>
  <si>
    <t>ZG</t>
  </si>
  <si>
    <t>dimethenamide-P</t>
  </si>
  <si>
    <t>pendimethalin</t>
  </si>
  <si>
    <t>AMEGA ACE</t>
  </si>
  <si>
    <t>BUDGET TREVUS</t>
  </si>
  <si>
    <t>FLASH 100 EC</t>
  </si>
  <si>
    <t>HERBI PRESS PRO</t>
  </si>
  <si>
    <t>IRONMAX PRO</t>
  </si>
  <si>
    <t>Kalipe</t>
  </si>
  <si>
    <t>Kyleo</t>
  </si>
  <si>
    <t xml:space="preserve"> 2,4-D</t>
  </si>
  <si>
    <t xml:space="preserve"> glyfosaat-isopropylammonium</t>
  </si>
  <si>
    <t>Molluxx</t>
  </si>
  <si>
    <t>Natria Slakkenkorrels</t>
  </si>
  <si>
    <t>Optimus</t>
  </si>
  <si>
    <t>Redialo</t>
  </si>
  <si>
    <t>Solabiol Slakkenkorrels</t>
  </si>
  <si>
    <t>SPITFIRE</t>
  </si>
  <si>
    <t>TERPLEX</t>
  </si>
  <si>
    <t>WEED PRESS PRO</t>
  </si>
  <si>
    <t>Zetrola</t>
  </si>
  <si>
    <t>CropGuard Metribuzin 600 SC</t>
  </si>
  <si>
    <t>SIRENA EC</t>
  </si>
  <si>
    <t>WOPRO Metribuzin 600 SC</t>
  </si>
  <si>
    <t>WOPRO Ui-schoon</t>
  </si>
  <si>
    <t xml:space="preserve">Validatiegegevens voor dropdownmenu's </t>
  </si>
  <si>
    <t>Erfverharding</t>
  </si>
  <si>
    <t>Grasland</t>
  </si>
  <si>
    <t>Doel bespuiting</t>
  </si>
  <si>
    <t>Onkruidbestrijding erfverharding pleksgewijs</t>
  </si>
  <si>
    <t xml:space="preserve">Grasland vernieuwing </t>
  </si>
  <si>
    <t>Breedbladigen</t>
  </si>
  <si>
    <t>Grasland pleksgewijs</t>
  </si>
  <si>
    <t xml:space="preserve">Anders: </t>
  </si>
  <si>
    <t>Validatiegegevens formule registratieformulier H 54</t>
  </si>
  <si>
    <t xml:space="preserve">Toelichting invullen registratieformulier gewasbeschermingsmiddelen. </t>
  </si>
  <si>
    <t>Vrije invulvelden te gebruiken als de door u gebruikte middelen niet in het bovenstaande registratieformulier zijn opgenomen:</t>
  </si>
  <si>
    <t>Registratieformulier:</t>
  </si>
  <si>
    <t>Overige percelen (bijvoorbeeld maisland)</t>
  </si>
  <si>
    <t>Resultaten</t>
  </si>
  <si>
    <r>
      <t>Het is doel van deze registraties is om in beeld te houden hoe het gewasbeschermingsmiddelen gebruik zich bij On the way to PlanetProof deelnemers zich ontwikkeld. Ook als gevolg van het verbod van glyfosaat in grasland, op erven en overige percelen. 
- Vul bovenstaande gegevens volledig in! Oppervlakte verhard erf en oppervlakte beheerd grasland zijn</t>
    </r>
    <r>
      <rPr>
        <b/>
        <u/>
        <sz val="11"/>
        <color rgb="FF00B050"/>
        <rFont val="Verdana"/>
        <family val="2"/>
      </rPr>
      <t xml:space="preserve"> verplichte velden!</t>
    </r>
    <r>
      <rPr>
        <sz val="11"/>
        <color rgb="FF00B050"/>
        <rFont val="Verdana"/>
        <family val="2"/>
      </rPr>
      <t xml:space="preserve">
Registreer in onderstaande tabel de op uw percelen gebruikte gewasbeschermingsmiddelen op erven, grasland en overige percelen. U kunt alleen de blauw gearceerde vakken invullen. 
- Kies in de kolom "middelnaam" het toegepaste middel. Indien het toegespaste middel niet is opgenomen in de lijst kunt u onderaan dit formulier in de vrije invulvelden uw gegevens noteren. Dit zal met name bij overige percelen (oa maisteelt) regelmatig aan de orde zijn. 
- Controleer bij de keuzelijst van de middelen altijd of de namen van de actieve stoffen en hoeveelheid actieve stof overeenkomen met de informatie op de verpakking van het gewasbeschermingsmiddel. Indien dit afwijkt gebruik dan het vrije invulveld onderaan dit formulier. 
- Indien het door u gekozen doel van de bespuiting niet in de lijst wordt genoemd, kunt u dit vrij invullen via de keuze "anders:".
- Bij toepassing van een combinatie van middelen dienen de toegepaste middelen ieder op een afzonderlijke regel te worden geregistreerd.
- SMK is niet verantwoordelijk voor de juiste toepassing en registratie van (niet) toegelaten middelen. Een actueel overzicht van toegelaten middelen vindt u op: https://toelatingen.ctgb.nl of vraag advies aan u leverancier. </t>
    </r>
  </si>
  <si>
    <t>*</t>
  </si>
  <si>
    <t>* Verplichte velden</t>
  </si>
  <si>
    <t>Versienummer M 1.1.3 
laatste wijziging: 07-01-2021</t>
  </si>
  <si>
    <t>Registratieformulier gewasbeschermingmiddelen 
On the way to PlanetProof melk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</si>
</sst>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8"/>
      <color theme="1"/>
      <name val="Verdana"/>
      <family val="2"/>
    </font>
    <font>
      <b/>
      <sz val="8"/>
      <color theme="1"/>
      <name val="Verdana"/>
      <family val="2"/>
    </font>
    <font>
      <sz val="12"/>
      <color theme="1"/>
      <name val="Calibri"/>
      <family val="2"/>
      <scheme val="minor"/>
    </font>
    <font>
      <b/>
      <sz val="8"/>
      <name val="Verdana"/>
      <family val="2"/>
    </font>
    <font>
      <sz val="8"/>
      <name val="Verdana"/>
      <family val="2"/>
    </font>
    <font>
      <i/>
      <sz val="8"/>
      <name val="Verdana"/>
      <family val="2"/>
    </font>
    <font>
      <sz val="8"/>
      <color theme="1"/>
      <name val="Calibri"/>
      <family val="2"/>
      <scheme val="minor"/>
    </font>
    <font>
      <i/>
      <sz val="8"/>
      <color theme="1"/>
      <name val="Calibri"/>
      <family val="2"/>
      <scheme val="minor"/>
    </font>
    <font>
      <sz val="9"/>
      <color theme="1"/>
      <name val="Verdana"/>
      <family val="2"/>
    </font>
    <font>
      <b/>
      <sz val="11"/>
      <color rgb="FF0070C0"/>
      <name val="Verdana"/>
      <family val="2"/>
    </font>
    <font>
      <sz val="10"/>
      <name val="Geneva"/>
    </font>
    <font>
      <sz val="9"/>
      <color theme="4"/>
      <name val="Verdana"/>
      <family val="2"/>
    </font>
    <font>
      <sz val="11"/>
      <color theme="1"/>
      <name val="Verdana"/>
      <family val="2"/>
    </font>
    <font>
      <b/>
      <sz val="9"/>
      <color theme="4"/>
      <name val="Verdana"/>
      <family val="2"/>
    </font>
    <font>
      <b/>
      <sz val="20"/>
      <color rgb="FF0087AE"/>
      <name val="Verdana"/>
      <family val="2"/>
    </font>
    <font>
      <b/>
      <sz val="11"/>
      <color rgb="FF0087AE"/>
      <name val="Verdana"/>
      <family val="2"/>
    </font>
    <font>
      <sz val="9"/>
      <color rgb="FF0087AE"/>
      <name val="Verdana"/>
      <family val="2"/>
    </font>
    <font>
      <sz val="11"/>
      <color rgb="FF0087AE"/>
      <name val="Verdana"/>
      <family val="2"/>
    </font>
    <font>
      <sz val="10"/>
      <name val="Arial"/>
      <family val="2"/>
    </font>
    <font>
      <b/>
      <sz val="14"/>
      <color rgb="FF0087AE"/>
      <name val="Verdana"/>
      <family val="2"/>
    </font>
    <font>
      <b/>
      <sz val="11"/>
      <color rgb="FF00B050"/>
      <name val="Verdana"/>
      <family val="2"/>
    </font>
    <font>
      <sz val="11"/>
      <color rgb="FF00B050"/>
      <name val="Verdana"/>
      <family val="2"/>
    </font>
    <font>
      <b/>
      <u/>
      <sz val="11"/>
      <color rgb="FF00B050"/>
      <name val="Verdana"/>
      <family val="2"/>
    </font>
    <font>
      <b/>
      <sz val="10"/>
      <color theme="0" tint="-0.34998626667073579"/>
      <name val="Verdana"/>
      <family val="2"/>
    </font>
    <font>
      <sz val="9"/>
      <color theme="0" tint="-0.34998626667073579"/>
      <name val="Verdana"/>
      <family val="2"/>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rgb="FF0087AE"/>
      </left>
      <right/>
      <top style="thin">
        <color rgb="FF0087AE"/>
      </top>
      <bottom style="thin">
        <color rgb="FF0087AE"/>
      </bottom>
      <diagonal/>
    </border>
    <border>
      <left/>
      <right/>
      <top style="thin">
        <color rgb="FF0087AE"/>
      </top>
      <bottom style="thin">
        <color rgb="FF0087AE"/>
      </bottom>
      <diagonal/>
    </border>
    <border>
      <left/>
      <right style="thin">
        <color rgb="FF0087AE"/>
      </right>
      <top style="thin">
        <color rgb="FF0087AE"/>
      </top>
      <bottom style="thin">
        <color rgb="FF0087AE"/>
      </bottom>
      <diagonal/>
    </border>
    <border>
      <left style="thin">
        <color rgb="FF0087AE"/>
      </left>
      <right style="thin">
        <color rgb="FF0087AE"/>
      </right>
      <top style="thin">
        <color rgb="FF0087AE"/>
      </top>
      <bottom style="thin">
        <color rgb="FF0087AE"/>
      </bottom>
      <diagonal/>
    </border>
    <border>
      <left/>
      <right/>
      <top style="thin">
        <color rgb="FF0087AE"/>
      </top>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right style="thin">
        <color theme="4"/>
      </right>
      <top/>
      <bottom/>
      <diagonal/>
    </border>
    <border>
      <left style="thin">
        <color indexed="64"/>
      </left>
      <right/>
      <top/>
      <bottom/>
      <diagonal/>
    </border>
    <border>
      <left style="thin">
        <color indexed="64"/>
      </left>
      <right/>
      <top/>
      <bottom style="thin">
        <color rgb="FF0070C0"/>
      </bottom>
      <diagonal/>
    </border>
    <border>
      <left/>
      <right style="thin">
        <color theme="4"/>
      </right>
      <top/>
      <bottom style="thin">
        <color rgb="FF0070C0"/>
      </bottom>
      <diagonal/>
    </border>
    <border>
      <left style="thin">
        <color rgb="FF0070C0"/>
      </left>
      <right/>
      <top/>
      <bottom/>
      <diagonal/>
    </border>
    <border>
      <left style="thin">
        <color theme="4"/>
      </left>
      <right/>
      <top style="thin">
        <color theme="4"/>
      </top>
      <bottom style="thin">
        <color rgb="FF0070C0"/>
      </bottom>
      <diagonal/>
    </border>
    <border>
      <left style="thin">
        <color theme="4"/>
      </left>
      <right style="thin">
        <color rgb="FF0070C0"/>
      </right>
      <top style="thin">
        <color theme="4"/>
      </top>
      <bottom style="thin">
        <color theme="4"/>
      </bottom>
      <diagonal/>
    </border>
    <border>
      <left/>
      <right style="thin">
        <color rgb="FF0070C0"/>
      </right>
      <top style="thin">
        <color rgb="FF0070C0"/>
      </top>
      <bottom style="thin">
        <color theme="4"/>
      </bottom>
      <diagonal/>
    </border>
  </borders>
  <cellStyleXfs count="4">
    <xf numFmtId="0" fontId="0" fillId="0" borderId="0"/>
    <xf numFmtId="0" fontId="3" fillId="0" borderId="0"/>
    <xf numFmtId="0" fontId="3" fillId="0" borderId="0"/>
    <xf numFmtId="0" fontId="11" fillId="0" borderId="0"/>
  </cellStyleXfs>
  <cellXfs count="82">
    <xf numFmtId="0" fontId="0" fillId="0" borderId="0" xfId="0"/>
    <xf numFmtId="0" fontId="4" fillId="0" borderId="0" xfId="1" applyFont="1" applyAlignment="1">
      <alignment horizontal="left"/>
    </xf>
    <xf numFmtId="0" fontId="1" fillId="0" borderId="0" xfId="1" applyFont="1"/>
    <xf numFmtId="0" fontId="9" fillId="0" borderId="0" xfId="0" applyFont="1"/>
    <xf numFmtId="0" fontId="4" fillId="0" borderId="0" xfId="1" applyFont="1" applyProtection="1">
      <protection locked="0"/>
    </xf>
    <xf numFmtId="0" fontId="5" fillId="0" borderId="0" xfId="1" applyFont="1" applyProtection="1">
      <protection locked="0"/>
    </xf>
    <xf numFmtId="0" fontId="4" fillId="0" borderId="0" xfId="1" applyFont="1" applyAlignment="1" applyProtection="1">
      <alignment horizontal="left"/>
      <protection locked="0"/>
    </xf>
    <xf numFmtId="0" fontId="7" fillId="0" borderId="0" xfId="1" applyFont="1" applyProtection="1">
      <protection locked="0"/>
    </xf>
    <xf numFmtId="0" fontId="8" fillId="0" borderId="0" xfId="1" applyFont="1" applyAlignment="1" applyProtection="1">
      <alignment wrapText="1"/>
      <protection locked="0"/>
    </xf>
    <xf numFmtId="0" fontId="7" fillId="0" borderId="0" xfId="1" applyFont="1"/>
    <xf numFmtId="0" fontId="12" fillId="0" borderId="0" xfId="0" applyFont="1"/>
    <xf numFmtId="0" fontId="13" fillId="0" borderId="0" xfId="0" applyFont="1"/>
    <xf numFmtId="0" fontId="10" fillId="0" borderId="0" xfId="0" applyFont="1"/>
    <xf numFmtId="0" fontId="10" fillId="0" borderId="0" xfId="0" applyFont="1" applyAlignment="1">
      <alignment vertical="top"/>
    </xf>
    <xf numFmtId="2" fontId="0" fillId="0" borderId="0" xfId="0" applyNumberFormat="1" applyProtection="1">
      <protection locked="0"/>
    </xf>
    <xf numFmtId="0" fontId="1" fillId="0" borderId="0" xfId="1" applyFont="1" applyProtection="1">
      <protection locked="0"/>
    </xf>
    <xf numFmtId="0" fontId="1" fillId="0" borderId="0" xfId="1" quotePrefix="1" applyFont="1" applyProtection="1">
      <protection locked="0"/>
    </xf>
    <xf numFmtId="0" fontId="5" fillId="0" borderId="0" xfId="1" applyFont="1" applyAlignment="1" applyProtection="1">
      <alignment horizontal="center"/>
      <protection locked="0"/>
    </xf>
    <xf numFmtId="0" fontId="5" fillId="0" borderId="0" xfId="1" applyFont="1"/>
    <xf numFmtId="0" fontId="6" fillId="0" borderId="0" xfId="1" applyFont="1" applyProtection="1">
      <protection locked="0"/>
    </xf>
    <xf numFmtId="0" fontId="5" fillId="0" borderId="0" xfId="1" applyFont="1" applyAlignment="1" applyProtection="1">
      <alignment horizontal="left"/>
      <protection locked="0"/>
    </xf>
    <xf numFmtId="0" fontId="5" fillId="0" borderId="0" xfId="1" applyFont="1" applyAlignment="1">
      <alignment horizontal="left"/>
    </xf>
    <xf numFmtId="0" fontId="2" fillId="0" borderId="0" xfId="1" applyFont="1" applyAlignment="1" applyProtection="1">
      <alignment horizontal="left"/>
      <protection locked="0"/>
    </xf>
    <xf numFmtId="0" fontId="2" fillId="0" borderId="0" xfId="1" applyFont="1" applyAlignment="1">
      <alignment horizontal="left"/>
    </xf>
    <xf numFmtId="0" fontId="7" fillId="0" borderId="0" xfId="0" applyFont="1" applyAlignment="1">
      <alignment wrapText="1"/>
    </xf>
    <xf numFmtId="0" fontId="7" fillId="0" borderId="0" xfId="0" applyFont="1" applyAlignment="1" applyProtection="1">
      <alignment wrapText="1"/>
      <protection locked="0"/>
    </xf>
    <xf numFmtId="0" fontId="4" fillId="0" borderId="0" xfId="1" applyFont="1" applyAlignment="1" applyProtection="1">
      <alignment horizontal="center"/>
      <protection locked="0"/>
    </xf>
    <xf numFmtId="0" fontId="4" fillId="0" borderId="0" xfId="1" applyFont="1"/>
    <xf numFmtId="0" fontId="12" fillId="0" borderId="0" xfId="0" applyFont="1" applyAlignment="1">
      <alignment vertical="top"/>
    </xf>
    <xf numFmtId="0" fontId="14" fillId="0" borderId="0" xfId="0" applyFont="1"/>
    <xf numFmtId="0" fontId="16" fillId="0" borderId="6" xfId="0" applyFont="1" applyBorder="1" applyAlignment="1">
      <alignment vertical="top" wrapText="1"/>
    </xf>
    <xf numFmtId="0" fontId="17" fillId="2" borderId="6" xfId="0" applyFont="1" applyFill="1" applyBorder="1" applyProtection="1">
      <protection locked="0"/>
    </xf>
    <xf numFmtId="0" fontId="17" fillId="0" borderId="6" xfId="0" applyFont="1" applyBorder="1"/>
    <xf numFmtId="0" fontId="17" fillId="2" borderId="6" xfId="0" applyFont="1" applyFill="1" applyBorder="1" applyAlignment="1" applyProtection="1">
      <alignment wrapText="1"/>
      <protection locked="0"/>
    </xf>
    <xf numFmtId="15" fontId="17" fillId="2" borderId="6" xfId="0" applyNumberFormat="1" applyFont="1" applyFill="1" applyBorder="1" applyProtection="1">
      <protection locked="0"/>
    </xf>
    <xf numFmtId="0" fontId="17" fillId="0" borderId="0" xfId="0" applyFont="1"/>
    <xf numFmtId="0" fontId="18" fillId="0" borderId="0" xfId="0" applyFont="1"/>
    <xf numFmtId="0" fontId="16" fillId="0" borderId="0" xfId="0" applyFont="1"/>
    <xf numFmtId="0" fontId="16" fillId="0" borderId="0" xfId="0" applyFont="1" applyAlignment="1">
      <alignment horizontal="left"/>
    </xf>
    <xf numFmtId="0" fontId="18" fillId="0" borderId="12" xfId="0" applyFont="1" applyBorder="1"/>
    <xf numFmtId="0" fontId="17" fillId="0" borderId="0" xfId="0" applyFont="1" applyAlignment="1">
      <alignment horizontal="center"/>
    </xf>
    <xf numFmtId="0" fontId="17" fillId="2" borderId="4" xfId="0" applyFont="1" applyFill="1" applyBorder="1" applyProtection="1">
      <protection locked="0"/>
    </xf>
    <xf numFmtId="0" fontId="17" fillId="0" borderId="5" xfId="0" applyFont="1" applyBorder="1"/>
    <xf numFmtId="0" fontId="0" fillId="0" borderId="0" xfId="0" applyAlignment="1">
      <alignment vertical="center" wrapText="1"/>
    </xf>
    <xf numFmtId="0" fontId="19" fillId="0" borderId="0" xfId="0" applyFont="1"/>
    <xf numFmtId="0" fontId="18" fillId="0" borderId="0" xfId="0" applyFont="1" applyBorder="1"/>
    <xf numFmtId="0" fontId="17" fillId="0" borderId="0" xfId="0" applyFont="1" applyAlignment="1"/>
    <xf numFmtId="0" fontId="13" fillId="0" borderId="0" xfId="0" applyFont="1" applyAlignment="1">
      <alignment horizontal="center"/>
    </xf>
    <xf numFmtId="0" fontId="16" fillId="0" borderId="15" xfId="0" applyFont="1" applyBorder="1" applyAlignment="1">
      <alignment wrapText="1"/>
    </xf>
    <xf numFmtId="0" fontId="16" fillId="0" borderId="0" xfId="0" applyFont="1" applyBorder="1"/>
    <xf numFmtId="2" fontId="17" fillId="0" borderId="14" xfId="0" applyNumberFormat="1" applyFont="1" applyBorder="1"/>
    <xf numFmtId="2" fontId="17" fillId="0" borderId="13" xfId="0" applyNumberFormat="1" applyFont="1" applyBorder="1"/>
    <xf numFmtId="2" fontId="17" fillId="2" borderId="6" xfId="0" applyNumberFormat="1" applyFont="1" applyFill="1" applyBorder="1" applyProtection="1">
      <protection locked="0"/>
    </xf>
    <xf numFmtId="2" fontId="17" fillId="0" borderId="6" xfId="0" applyNumberFormat="1" applyFont="1" applyBorder="1"/>
    <xf numFmtId="0" fontId="17" fillId="0" borderId="0" xfId="0" applyFont="1" applyAlignment="1">
      <alignment horizontal="left"/>
    </xf>
    <xf numFmtId="0" fontId="21" fillId="0" borderId="0" xfId="0" applyFont="1"/>
    <xf numFmtId="0" fontId="25" fillId="0" borderId="0" xfId="0" applyFont="1"/>
    <xf numFmtId="0" fontId="25" fillId="0" borderId="0" xfId="0" applyFont="1" applyAlignment="1">
      <alignment horizontal="center"/>
    </xf>
    <xf numFmtId="0" fontId="25"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right"/>
    </xf>
    <xf numFmtId="0" fontId="17" fillId="0" borderId="9" xfId="0" applyFont="1" applyBorder="1" applyAlignment="1">
      <alignment horizontal="left"/>
    </xf>
    <xf numFmtId="0" fontId="17" fillId="0" borderId="0" xfId="0" applyFont="1" applyAlignment="1">
      <alignment horizontal="left"/>
    </xf>
    <xf numFmtId="0" fontId="17" fillId="0" borderId="8" xfId="0" applyFont="1" applyBorder="1" applyAlignment="1">
      <alignment horizontal="left"/>
    </xf>
    <xf numFmtId="0" fontId="17" fillId="0" borderId="10" xfId="0" applyFont="1" applyBorder="1" applyAlignment="1">
      <alignment horizontal="left"/>
    </xf>
    <xf numFmtId="0" fontId="17" fillId="0" borderId="7" xfId="0" applyFont="1" applyBorder="1" applyAlignment="1">
      <alignment horizontal="left"/>
    </xf>
    <xf numFmtId="0" fontId="17" fillId="0" borderId="11" xfId="0" applyFont="1" applyBorder="1" applyAlignment="1">
      <alignment horizontal="left"/>
    </xf>
    <xf numFmtId="0" fontId="20" fillId="0" borderId="7" xfId="0" applyFont="1" applyBorder="1" applyAlignment="1">
      <alignment horizontal="left"/>
    </xf>
    <xf numFmtId="0" fontId="22" fillId="0" borderId="0" xfId="0" quotePrefix="1" applyFont="1" applyAlignment="1">
      <alignment horizontal="left" vertical="top" wrapText="1"/>
    </xf>
    <xf numFmtId="0" fontId="22" fillId="0" borderId="0" xfId="0" applyFont="1" applyAlignment="1">
      <alignment horizontal="left" vertical="top"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4" fillId="0" borderId="0" xfId="0" applyFont="1" applyAlignment="1">
      <alignment horizontal="center" wrapText="1"/>
    </xf>
    <xf numFmtId="0" fontId="24" fillId="0" borderId="0" xfId="0" applyFont="1" applyAlignment="1">
      <alignment horizontal="center"/>
    </xf>
    <xf numFmtId="0" fontId="18" fillId="2" borderId="1" xfId="0" applyFont="1" applyFill="1" applyBorder="1" applyAlignment="1" applyProtection="1">
      <alignment horizontal="center"/>
      <protection locked="0"/>
    </xf>
    <xf numFmtId="0" fontId="18" fillId="2" borderId="2" xfId="0" applyFont="1" applyFill="1" applyBorder="1" applyAlignment="1" applyProtection="1">
      <alignment horizontal="center"/>
      <protection locked="0"/>
    </xf>
    <xf numFmtId="0" fontId="18" fillId="2" borderId="3" xfId="0" applyFont="1" applyFill="1" applyBorder="1" applyAlignment="1" applyProtection="1">
      <alignment horizontal="center"/>
      <protection locked="0"/>
    </xf>
    <xf numFmtId="0" fontId="15" fillId="0" borderId="0" xfId="0" applyFont="1" applyAlignment="1">
      <alignment horizontal="center" vertical="center" wrapText="1"/>
    </xf>
    <xf numFmtId="0" fontId="17" fillId="2" borderId="1" xfId="0" applyFont="1" applyFill="1" applyBorder="1" applyAlignment="1" applyProtection="1">
      <alignment horizontal="left"/>
      <protection locked="0"/>
    </xf>
    <xf numFmtId="0" fontId="17" fillId="2" borderId="2" xfId="0" applyFont="1" applyFill="1" applyBorder="1" applyAlignment="1" applyProtection="1">
      <alignment horizontal="left"/>
      <protection locked="0"/>
    </xf>
    <xf numFmtId="0" fontId="17" fillId="2" borderId="3" xfId="0" applyFont="1" applyFill="1" applyBorder="1" applyAlignment="1" applyProtection="1">
      <alignment horizontal="left"/>
      <protection locked="0"/>
    </xf>
  </cellXfs>
  <cellStyles count="4">
    <cellStyle name="Normal 2" xfId="1" xr:uid="{EB3A770B-6A3F-41A4-835E-A29883F5E25D}"/>
    <cellStyle name="Normal_clmopen.xls" xfId="3" xr:uid="{48A69518-F7E5-4996-9A2A-B179307514A2}"/>
    <cellStyle name="Standaard" xfId="0" builtinId="0"/>
    <cellStyle name="Standaard 2" xfId="2" xr:uid="{14F6439E-CF09-4158-8A4F-AD0E65B69E78}"/>
  </cellStyles>
  <dxfs count="0"/>
  <tableStyles count="0" defaultTableStyle="TableStyleMedium2" defaultPivotStyle="PivotStyleLight16"/>
  <colors>
    <mruColors>
      <color rgb="FF0087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638175</xdr:colOff>
      <xdr:row>0</xdr:row>
      <xdr:rowOff>314324</xdr:rowOff>
    </xdr:from>
    <xdr:to>
      <xdr:col>12</xdr:col>
      <xdr:colOff>1590675</xdr:colOff>
      <xdr:row>0</xdr:row>
      <xdr:rowOff>666749</xdr:rowOff>
    </xdr:to>
    <xdr:pic>
      <xdr:nvPicPr>
        <xdr:cNvPr id="2" name="Afbeelding 1">
          <a:extLst>
            <a:ext uri="{FF2B5EF4-FFF2-40B4-BE49-F238E27FC236}">
              <a16:creationId xmlns:a16="http://schemas.microsoft.com/office/drawing/2014/main" id="{A77690FE-86ED-487E-AC86-FBEE37004D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53850" y="314324"/>
          <a:ext cx="952500" cy="352425"/>
        </a:xfrm>
        <a:prstGeom prst="rect">
          <a:avLst/>
        </a:prstGeom>
      </xdr:spPr>
    </xdr:pic>
    <xdr:clientData/>
  </xdr:twoCellAnchor>
  <xdr:twoCellAnchor editAs="oneCell">
    <xdr:from>
      <xdr:col>0</xdr:col>
      <xdr:colOff>228601</xdr:colOff>
      <xdr:row>0</xdr:row>
      <xdr:rowOff>19052</xdr:rowOff>
    </xdr:from>
    <xdr:to>
      <xdr:col>1</xdr:col>
      <xdr:colOff>123825</xdr:colOff>
      <xdr:row>0</xdr:row>
      <xdr:rowOff>857250</xdr:rowOff>
    </xdr:to>
    <xdr:pic>
      <xdr:nvPicPr>
        <xdr:cNvPr id="7" name="Afbeelding 6">
          <a:extLst>
            <a:ext uri="{FF2B5EF4-FFF2-40B4-BE49-F238E27FC236}">
              <a16:creationId xmlns:a16="http://schemas.microsoft.com/office/drawing/2014/main" id="{21217B2B-E07D-4DDB-96FF-0B117EA4D2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19052"/>
          <a:ext cx="866774" cy="838198"/>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0D2F-AE34-421E-8E28-2DF463E00C17}">
  <sheetPr>
    <pageSetUpPr fitToPage="1"/>
  </sheetPr>
  <dimension ref="A1:N57"/>
  <sheetViews>
    <sheetView tabSelected="1" zoomScale="90" zoomScaleNormal="90" workbookViewId="0">
      <selection activeCell="A16" sqref="A16"/>
    </sheetView>
  </sheetViews>
  <sheetFormatPr defaultColWidth="9.109375" defaultRowHeight="13.8"/>
  <cols>
    <col min="1" max="1" width="14.5546875" style="11" customWidth="1"/>
    <col min="2" max="2" width="17.109375" style="11" customWidth="1"/>
    <col min="3" max="3" width="33.44140625" style="11" customWidth="1"/>
    <col min="4" max="6" width="25.88671875" style="11" hidden="1" customWidth="1"/>
    <col min="7" max="7" width="15.44140625" style="11" customWidth="1"/>
    <col min="8" max="8" width="22.44140625" style="11" customWidth="1"/>
    <col min="9" max="9" width="16.6640625" style="11" customWidth="1"/>
    <col min="10" max="10" width="16.6640625" style="11" hidden="1" customWidth="1"/>
    <col min="11" max="11" width="30.88671875" style="11" customWidth="1"/>
    <col min="12" max="12" width="24.44140625" style="11" customWidth="1"/>
    <col min="13" max="13" width="38.44140625" style="11" customWidth="1"/>
    <col min="14" max="15" width="29" style="11" customWidth="1"/>
    <col min="16" max="16384" width="9.109375" style="11"/>
  </cols>
  <sheetData>
    <row r="1" spans="1:14" ht="72" customHeight="1">
      <c r="A1" s="37"/>
      <c r="B1" s="78" t="s">
        <v>298</v>
      </c>
      <c r="C1" s="78"/>
      <c r="D1" s="78"/>
      <c r="E1" s="78"/>
      <c r="F1" s="78"/>
      <c r="G1" s="78"/>
      <c r="H1" s="78"/>
      <c r="I1" s="78"/>
      <c r="J1" s="78"/>
      <c r="K1" s="78"/>
      <c r="L1" s="78"/>
      <c r="M1" s="37"/>
    </row>
    <row r="2" spans="1:14" s="12" customFormat="1">
      <c r="A2" s="35" t="s">
        <v>0</v>
      </c>
      <c r="B2" s="75"/>
      <c r="C2" s="76"/>
      <c r="D2" s="76"/>
      <c r="E2" s="76"/>
      <c r="F2" s="76"/>
      <c r="G2" s="76"/>
      <c r="H2" s="76"/>
      <c r="I2" s="76"/>
      <c r="J2" s="76"/>
      <c r="K2" s="76"/>
      <c r="L2" s="77"/>
      <c r="M2" s="40"/>
    </row>
    <row r="3" spans="1:14" s="12" customFormat="1" ht="5.25" customHeight="1">
      <c r="A3" s="35"/>
      <c r="B3" s="35"/>
      <c r="C3" s="35"/>
      <c r="D3" s="35"/>
      <c r="E3" s="35"/>
      <c r="F3" s="35"/>
      <c r="G3" s="35"/>
      <c r="H3" s="35"/>
      <c r="I3" s="35"/>
      <c r="J3" s="35"/>
      <c r="K3" s="35"/>
      <c r="L3" s="35"/>
      <c r="M3" s="35"/>
    </row>
    <row r="4" spans="1:14" s="12" customFormat="1">
      <c r="A4" s="35" t="s">
        <v>1</v>
      </c>
      <c r="B4" s="79"/>
      <c r="C4" s="80"/>
      <c r="D4" s="80"/>
      <c r="E4" s="80"/>
      <c r="F4" s="80"/>
      <c r="G4" s="80"/>
      <c r="H4" s="81"/>
      <c r="K4" s="35" t="s">
        <v>2</v>
      </c>
      <c r="L4" s="41"/>
      <c r="M4" s="40"/>
    </row>
    <row r="5" spans="1:14" s="12" customFormat="1" ht="5.25" customHeight="1">
      <c r="A5" s="35"/>
      <c r="B5" s="42"/>
      <c r="C5" s="35"/>
      <c r="D5" s="35"/>
      <c r="E5" s="35"/>
      <c r="F5" s="35"/>
      <c r="G5" s="35"/>
      <c r="H5" s="35"/>
      <c r="K5" s="35"/>
      <c r="L5" s="35"/>
      <c r="M5" s="35"/>
    </row>
    <row r="6" spans="1:14" s="12" customFormat="1">
      <c r="A6" s="35" t="s">
        <v>3</v>
      </c>
      <c r="B6" s="79"/>
      <c r="C6" s="80"/>
      <c r="D6" s="80"/>
      <c r="E6" s="80"/>
      <c r="F6" s="80"/>
      <c r="G6" s="80"/>
      <c r="H6" s="81"/>
      <c r="K6" s="35" t="s">
        <v>4</v>
      </c>
      <c r="L6" s="41"/>
      <c r="M6" s="40"/>
    </row>
    <row r="7" spans="1:14" s="12" customFormat="1" ht="5.25" customHeight="1">
      <c r="A7" s="35"/>
      <c r="B7" s="35"/>
      <c r="C7" s="35"/>
      <c r="D7" s="35"/>
      <c r="E7" s="35"/>
      <c r="F7" s="35"/>
      <c r="G7" s="35"/>
      <c r="H7" s="35"/>
      <c r="I7" s="35"/>
      <c r="J7" s="35"/>
      <c r="K7" s="35"/>
      <c r="L7" s="35"/>
      <c r="M7" s="35"/>
    </row>
    <row r="8" spans="1:14" s="12" customFormat="1">
      <c r="A8" s="62" t="s">
        <v>5</v>
      </c>
      <c r="B8" s="62"/>
      <c r="D8" s="54"/>
      <c r="E8" s="54"/>
      <c r="F8" s="54"/>
      <c r="H8" s="31"/>
      <c r="I8" s="59" t="s">
        <v>295</v>
      </c>
      <c r="J8" s="56"/>
      <c r="K8" s="56"/>
      <c r="L8" s="56"/>
      <c r="M8" s="36"/>
      <c r="N8" s="11"/>
    </row>
    <row r="9" spans="1:14" s="12" customFormat="1" ht="5.25" customHeight="1">
      <c r="A9" s="36"/>
      <c r="B9" s="37"/>
      <c r="C9" s="37"/>
      <c r="D9" s="37"/>
      <c r="E9" s="37"/>
      <c r="F9" s="37"/>
      <c r="G9" s="38"/>
      <c r="H9" s="38"/>
      <c r="I9" s="56"/>
      <c r="J9" s="56"/>
      <c r="K9" s="56"/>
      <c r="L9" s="56"/>
      <c r="M9" s="36"/>
      <c r="N9" s="11"/>
    </row>
    <row r="10" spans="1:14" s="12" customFormat="1" ht="15.75" customHeight="1">
      <c r="A10" s="46" t="s">
        <v>6</v>
      </c>
      <c r="B10" s="46"/>
      <c r="C10" s="46"/>
      <c r="D10" s="54"/>
      <c r="E10" s="54"/>
      <c r="F10" s="54"/>
      <c r="G10" s="47"/>
      <c r="H10" s="31"/>
      <c r="I10" s="58" t="s">
        <v>295</v>
      </c>
      <c r="J10" s="57"/>
      <c r="K10" s="60" t="s">
        <v>296</v>
      </c>
      <c r="L10" s="60"/>
      <c r="M10" s="47"/>
      <c r="N10" s="47"/>
    </row>
    <row r="11" spans="1:14" s="12" customFormat="1">
      <c r="A11" s="36"/>
      <c r="B11" s="36"/>
      <c r="C11" s="36"/>
      <c r="D11" s="36"/>
      <c r="E11" s="36"/>
      <c r="F11" s="36"/>
      <c r="G11" s="36"/>
      <c r="H11" s="36"/>
      <c r="I11" s="36"/>
      <c r="J11" s="36"/>
      <c r="K11" s="36"/>
      <c r="L11" s="36"/>
      <c r="M11" s="36"/>
    </row>
    <row r="12" spans="1:14" s="12" customFormat="1">
      <c r="A12" s="55" t="s">
        <v>289</v>
      </c>
      <c r="B12" s="55"/>
      <c r="C12" s="55"/>
      <c r="D12" s="55"/>
      <c r="E12" s="55"/>
      <c r="F12" s="55"/>
      <c r="G12" s="55"/>
      <c r="H12" s="55"/>
      <c r="I12" s="55"/>
      <c r="J12" s="55"/>
      <c r="K12" s="55"/>
      <c r="L12" s="55"/>
      <c r="M12" s="55"/>
      <c r="N12" s="28"/>
    </row>
    <row r="13" spans="1:14" s="12" customFormat="1" ht="214.5" customHeight="1">
      <c r="A13" s="68" t="s">
        <v>294</v>
      </c>
      <c r="B13" s="69"/>
      <c r="C13" s="69"/>
      <c r="D13" s="69"/>
      <c r="E13" s="69"/>
      <c r="F13" s="69"/>
      <c r="G13" s="69"/>
      <c r="H13" s="69"/>
      <c r="I13" s="69"/>
      <c r="J13" s="69"/>
      <c r="K13" s="69"/>
      <c r="L13" s="69"/>
      <c r="M13" s="69"/>
      <c r="N13" s="28"/>
    </row>
    <row r="14" spans="1:14" s="12" customFormat="1" ht="17.399999999999999">
      <c r="A14" s="67" t="s">
        <v>291</v>
      </c>
      <c r="B14" s="67"/>
      <c r="C14" s="67"/>
      <c r="D14" s="67"/>
      <c r="E14" s="67"/>
      <c r="F14" s="67"/>
      <c r="G14" s="67"/>
      <c r="H14" s="67"/>
      <c r="I14" s="67"/>
      <c r="J14" s="67"/>
      <c r="K14" s="67"/>
      <c r="L14" s="67"/>
      <c r="M14" s="67"/>
      <c r="N14" s="10"/>
    </row>
    <row r="15" spans="1:14" s="13" customFormat="1" ht="55.2">
      <c r="A15" s="30" t="s">
        <v>7</v>
      </c>
      <c r="B15" s="30" t="s">
        <v>8</v>
      </c>
      <c r="C15" s="30" t="s">
        <v>9</v>
      </c>
      <c r="D15" s="30" t="s">
        <v>10</v>
      </c>
      <c r="E15" s="30" t="s">
        <v>11</v>
      </c>
      <c r="F15" s="30" t="s">
        <v>12</v>
      </c>
      <c r="G15" s="30" t="s">
        <v>13</v>
      </c>
      <c r="H15" s="30" t="s">
        <v>14</v>
      </c>
      <c r="I15" s="30" t="s">
        <v>15</v>
      </c>
      <c r="J15" s="30" t="s">
        <v>16</v>
      </c>
      <c r="K15" s="30" t="s">
        <v>17</v>
      </c>
      <c r="L15" s="30" t="s">
        <v>18</v>
      </c>
      <c r="M15" s="30" t="s">
        <v>19</v>
      </c>
    </row>
    <row r="16" spans="1:14">
      <c r="A16" s="34"/>
      <c r="B16" s="31" t="s">
        <v>20</v>
      </c>
      <c r="C16" s="32" t="str">
        <f t="shared" ref="C16:C20" si="0">IF(D16=0,"",CONCATENATE(D16,"     ",E16,"     ",F16))</f>
        <v/>
      </c>
      <c r="D16" s="32">
        <f>INDEX(Data!$7:$1513, MATCH($B16, Data!$A$7:$A$1513,0),25)</f>
        <v>0</v>
      </c>
      <c r="E16" s="32">
        <f>INDEX(Data!$7:$1513, MATCH($B16, Data!$A$7:$A$1513,0),27)</f>
        <v>0</v>
      </c>
      <c r="F16" s="32">
        <f>INDEX(Data!$7:$1513, MATCH($B16, Data!$A$7:$A$1513,0),29)</f>
        <v>0</v>
      </c>
      <c r="G16" s="31"/>
      <c r="H16" s="53" t="e">
        <f>INDEX(Data!$8:$1516, MATCH($B16, Data!$A$8:$A$181,0),3)*G16</f>
        <v>#N/A</v>
      </c>
      <c r="I16" s="31"/>
      <c r="J16" s="31" t="e">
        <f t="shared" ref="J16:J20" si="1">H16*I16</f>
        <v>#N/A</v>
      </c>
      <c r="K16" s="31" t="s">
        <v>21</v>
      </c>
      <c r="L16" s="33" t="s">
        <v>22</v>
      </c>
      <c r="M16" s="31"/>
    </row>
    <row r="17" spans="1:13">
      <c r="A17" s="34"/>
      <c r="B17" s="31" t="s">
        <v>20</v>
      </c>
      <c r="C17" s="32" t="str">
        <f t="shared" si="0"/>
        <v/>
      </c>
      <c r="D17" s="32">
        <f>INDEX(Data!$7:$1513, MATCH($B17, Data!$A$7:$A$1513,0),25)</f>
        <v>0</v>
      </c>
      <c r="E17" s="32">
        <f>INDEX(Data!$7:$1513, MATCH($B17, Data!$A$7:$A$1513,0),27)</f>
        <v>0</v>
      </c>
      <c r="F17" s="32">
        <f>INDEX(Data!$7:$1513, MATCH($B17, Data!$A$7:$A$1513,0),29)</f>
        <v>0</v>
      </c>
      <c r="G17" s="31"/>
      <c r="H17" s="53" t="e">
        <f>INDEX(Data!$8:$1516, MATCH($B17, Data!$A$8:$A$181,0),3)*G17</f>
        <v>#N/A</v>
      </c>
      <c r="I17" s="31"/>
      <c r="J17" s="31" t="e">
        <f t="shared" si="1"/>
        <v>#N/A</v>
      </c>
      <c r="K17" s="31" t="s">
        <v>21</v>
      </c>
      <c r="L17" s="33" t="s">
        <v>22</v>
      </c>
      <c r="M17" s="31"/>
    </row>
    <row r="18" spans="1:13">
      <c r="A18" s="34"/>
      <c r="B18" s="31" t="s">
        <v>20</v>
      </c>
      <c r="C18" s="32" t="str">
        <f t="shared" si="0"/>
        <v/>
      </c>
      <c r="D18" s="32">
        <f>INDEX(Data!$7:$1513, MATCH($B18, Data!$A$7:$A$1513,0),25)</f>
        <v>0</v>
      </c>
      <c r="E18" s="32">
        <f>INDEX(Data!$7:$1513, MATCH($B18, Data!$A$7:$A$1513,0),27)</f>
        <v>0</v>
      </c>
      <c r="F18" s="32">
        <f>INDEX(Data!$7:$1513, MATCH($B18, Data!$A$7:$A$1513,0),29)</f>
        <v>0</v>
      </c>
      <c r="G18" s="31"/>
      <c r="H18" s="53" t="e">
        <f>INDEX(Data!$8:$1516, MATCH($B18, Data!$A$8:$A$181,0),3)*G18</f>
        <v>#N/A</v>
      </c>
      <c r="I18" s="31"/>
      <c r="J18" s="31" t="e">
        <f t="shared" si="1"/>
        <v>#N/A</v>
      </c>
      <c r="K18" s="31" t="s">
        <v>21</v>
      </c>
      <c r="L18" s="33" t="s">
        <v>22</v>
      </c>
      <c r="M18" s="31"/>
    </row>
    <row r="19" spans="1:13">
      <c r="A19" s="34"/>
      <c r="B19" s="31" t="s">
        <v>20</v>
      </c>
      <c r="C19" s="32" t="str">
        <f t="shared" si="0"/>
        <v/>
      </c>
      <c r="D19" s="32">
        <f>INDEX(Data!$7:$1513, MATCH($B19, Data!$A$7:$A$1513,0),25)</f>
        <v>0</v>
      </c>
      <c r="E19" s="32">
        <f>INDEX(Data!$7:$1513, MATCH($B19, Data!$A$7:$A$1513,0),27)</f>
        <v>0</v>
      </c>
      <c r="F19" s="32">
        <f>INDEX(Data!$7:$1513, MATCH($B19, Data!$A$7:$A$1513,0),29)</f>
        <v>0</v>
      </c>
      <c r="G19" s="31"/>
      <c r="H19" s="53" t="e">
        <f>INDEX(Data!$8:$1516, MATCH($B19, Data!$A$8:$A$181,0),3)*G19</f>
        <v>#N/A</v>
      </c>
      <c r="I19" s="31"/>
      <c r="J19" s="31" t="e">
        <f t="shared" si="1"/>
        <v>#N/A</v>
      </c>
      <c r="K19" s="31" t="s">
        <v>21</v>
      </c>
      <c r="L19" s="33" t="s">
        <v>22</v>
      </c>
      <c r="M19" s="31"/>
    </row>
    <row r="20" spans="1:13">
      <c r="A20" s="34"/>
      <c r="B20" s="31" t="s">
        <v>20</v>
      </c>
      <c r="C20" s="32" t="str">
        <f t="shared" si="0"/>
        <v/>
      </c>
      <c r="D20" s="32">
        <f>INDEX(Data!$7:$1513, MATCH($B20, Data!$A$7:$A$1513,0),25)</f>
        <v>0</v>
      </c>
      <c r="E20" s="32">
        <f>INDEX(Data!$7:$1513, MATCH($B20, Data!$A$7:$A$1513,0),27)</f>
        <v>0</v>
      </c>
      <c r="F20" s="32">
        <f>INDEX(Data!$7:$1513, MATCH($B20, Data!$A$7:$A$1513,0),29)</f>
        <v>0</v>
      </c>
      <c r="G20" s="31"/>
      <c r="H20" s="53" t="e">
        <f>INDEX(Data!$8:$1516, MATCH($B20, Data!$A$8:$A$181,0),3)*G20</f>
        <v>#N/A</v>
      </c>
      <c r="I20" s="31"/>
      <c r="J20" s="31" t="e">
        <f t="shared" si="1"/>
        <v>#N/A</v>
      </c>
      <c r="K20" s="31" t="s">
        <v>21</v>
      </c>
      <c r="L20" s="33" t="s">
        <v>22</v>
      </c>
      <c r="M20" s="31"/>
    </row>
    <row r="21" spans="1:13">
      <c r="A21" s="34"/>
      <c r="B21" s="31" t="s">
        <v>20</v>
      </c>
      <c r="C21" s="32" t="str">
        <f t="shared" ref="C21:C31" si="2">IF(D21=0,"",CONCATENATE(D21,"     ",E21,"     ",F21))</f>
        <v/>
      </c>
      <c r="D21" s="32">
        <f>INDEX(Data!$7:$1513, MATCH($B21, Data!$A$7:$A$1513,0),25)</f>
        <v>0</v>
      </c>
      <c r="E21" s="32">
        <f>INDEX(Data!$7:$1513, MATCH($B21, Data!$A$7:$A$1513,0),27)</f>
        <v>0</v>
      </c>
      <c r="F21" s="32">
        <f>INDEX(Data!$7:$1513, MATCH($B21, Data!$A$7:$A$1513,0),29)</f>
        <v>0</v>
      </c>
      <c r="G21" s="31"/>
      <c r="H21" s="53" t="e">
        <f>INDEX(Data!$8:$1516, MATCH($B21, Data!$A$8:$A$181,0),3)*G21</f>
        <v>#N/A</v>
      </c>
      <c r="I21" s="31"/>
      <c r="J21" s="31" t="e">
        <f t="shared" ref="J21:J35" si="3">H21*I21</f>
        <v>#N/A</v>
      </c>
      <c r="K21" s="31" t="s">
        <v>21</v>
      </c>
      <c r="L21" s="33" t="s">
        <v>22</v>
      </c>
      <c r="M21" s="31"/>
    </row>
    <row r="22" spans="1:13">
      <c r="A22" s="34"/>
      <c r="B22" s="31" t="s">
        <v>20</v>
      </c>
      <c r="C22" s="32" t="str">
        <f t="shared" si="2"/>
        <v/>
      </c>
      <c r="D22" s="32">
        <f>INDEX(Data!$7:$1513, MATCH($B22, Data!$A$7:$A$1513,0),25)</f>
        <v>0</v>
      </c>
      <c r="E22" s="32">
        <f>INDEX(Data!$7:$1513, MATCH($B22, Data!$A$7:$A$1513,0),27)</f>
        <v>0</v>
      </c>
      <c r="F22" s="32">
        <f>INDEX(Data!$7:$1513, MATCH($B22, Data!$A$7:$A$1513,0),29)</f>
        <v>0</v>
      </c>
      <c r="G22" s="31"/>
      <c r="H22" s="53" t="e">
        <f>INDEX(Data!$8:$1516, MATCH($B22, Data!$A$8:$A$181,0),3)*G22</f>
        <v>#N/A</v>
      </c>
      <c r="I22" s="31"/>
      <c r="J22" s="31" t="e">
        <f t="shared" si="3"/>
        <v>#N/A</v>
      </c>
      <c r="K22" s="31" t="s">
        <v>21</v>
      </c>
      <c r="L22" s="33" t="s">
        <v>22</v>
      </c>
      <c r="M22" s="31"/>
    </row>
    <row r="23" spans="1:13">
      <c r="A23" s="34"/>
      <c r="B23" s="31" t="s">
        <v>20</v>
      </c>
      <c r="C23" s="32" t="str">
        <f t="shared" si="2"/>
        <v/>
      </c>
      <c r="D23" s="32">
        <f>INDEX(Data!$7:$1513, MATCH($B23, Data!$A$7:$A$1513,0),25)</f>
        <v>0</v>
      </c>
      <c r="E23" s="32">
        <f>INDEX(Data!$7:$1513, MATCH($B23, Data!$A$7:$A$1513,0),27)</f>
        <v>0</v>
      </c>
      <c r="F23" s="32">
        <f>INDEX(Data!$7:$1513, MATCH($B23, Data!$A$7:$A$1513,0),29)</f>
        <v>0</v>
      </c>
      <c r="G23" s="31"/>
      <c r="H23" s="53" t="e">
        <f>INDEX(Data!$8:$1516, MATCH($B23, Data!$A$8:$A$181,0),3)*G23</f>
        <v>#N/A</v>
      </c>
      <c r="I23" s="31"/>
      <c r="J23" s="31" t="e">
        <f t="shared" si="3"/>
        <v>#N/A</v>
      </c>
      <c r="K23" s="31" t="s">
        <v>21</v>
      </c>
      <c r="L23" s="33" t="s">
        <v>22</v>
      </c>
      <c r="M23" s="31"/>
    </row>
    <row r="24" spans="1:13">
      <c r="A24" s="34"/>
      <c r="B24" s="31" t="s">
        <v>20</v>
      </c>
      <c r="C24" s="32" t="str">
        <f t="shared" si="2"/>
        <v/>
      </c>
      <c r="D24" s="32">
        <f>INDEX(Data!$7:$1513, MATCH($B24, Data!$A$7:$A$1513,0),25)</f>
        <v>0</v>
      </c>
      <c r="E24" s="32">
        <f>INDEX(Data!$7:$1513, MATCH($B24, Data!$A$7:$A$1513,0),27)</f>
        <v>0</v>
      </c>
      <c r="F24" s="32">
        <f>INDEX(Data!$7:$1513, MATCH($B24, Data!$A$7:$A$1513,0),29)</f>
        <v>0</v>
      </c>
      <c r="G24" s="31"/>
      <c r="H24" s="53" t="e">
        <f>INDEX(Data!$8:$1516, MATCH($B24, Data!$A$8:$A$181,0),3)*G24</f>
        <v>#N/A</v>
      </c>
      <c r="I24" s="31"/>
      <c r="J24" s="31" t="e">
        <f t="shared" si="3"/>
        <v>#N/A</v>
      </c>
      <c r="K24" s="31" t="s">
        <v>21</v>
      </c>
      <c r="L24" s="33" t="s">
        <v>22</v>
      </c>
      <c r="M24" s="31"/>
    </row>
    <row r="25" spans="1:13">
      <c r="A25" s="34"/>
      <c r="B25" s="31" t="s">
        <v>20</v>
      </c>
      <c r="C25" s="32" t="str">
        <f t="shared" si="2"/>
        <v/>
      </c>
      <c r="D25" s="32">
        <f>INDEX(Data!$7:$1513, MATCH($B25, Data!$A$7:$A$1513,0),25)</f>
        <v>0</v>
      </c>
      <c r="E25" s="32">
        <f>INDEX(Data!$7:$1513, MATCH($B25, Data!$A$7:$A$1513,0),27)</f>
        <v>0</v>
      </c>
      <c r="F25" s="32">
        <f>INDEX(Data!$7:$1513, MATCH($B25, Data!$A$7:$A$1513,0),29)</f>
        <v>0</v>
      </c>
      <c r="G25" s="31"/>
      <c r="H25" s="53" t="e">
        <f>INDEX(Data!$8:$1516, MATCH($B25, Data!$A$8:$A$181,0),3)*G25</f>
        <v>#N/A</v>
      </c>
      <c r="I25" s="31"/>
      <c r="J25" s="31" t="e">
        <f t="shared" si="3"/>
        <v>#N/A</v>
      </c>
      <c r="K25" s="31" t="s">
        <v>21</v>
      </c>
      <c r="L25" s="33" t="s">
        <v>22</v>
      </c>
      <c r="M25" s="31"/>
    </row>
    <row r="26" spans="1:13">
      <c r="A26" s="34"/>
      <c r="B26" s="31" t="s">
        <v>20</v>
      </c>
      <c r="C26" s="32" t="str">
        <f t="shared" si="2"/>
        <v/>
      </c>
      <c r="D26" s="32">
        <f>INDEX(Data!$7:$1513, MATCH($B26, Data!$A$7:$A$1513,0),25)</f>
        <v>0</v>
      </c>
      <c r="E26" s="32">
        <f>INDEX(Data!$7:$1513, MATCH($B26, Data!$A$7:$A$1513,0),27)</f>
        <v>0</v>
      </c>
      <c r="F26" s="32">
        <f>INDEX(Data!$7:$1513, MATCH($B26, Data!$A$7:$A$1513,0),29)</f>
        <v>0</v>
      </c>
      <c r="G26" s="31"/>
      <c r="H26" s="53" t="e">
        <f>INDEX(Data!$8:$1516, MATCH($B26, Data!$A$8:$A$181,0),3)*G26</f>
        <v>#N/A</v>
      </c>
      <c r="I26" s="31"/>
      <c r="J26" s="31" t="e">
        <f t="shared" si="3"/>
        <v>#N/A</v>
      </c>
      <c r="K26" s="31" t="s">
        <v>21</v>
      </c>
      <c r="L26" s="33" t="s">
        <v>22</v>
      </c>
      <c r="M26" s="31"/>
    </row>
    <row r="27" spans="1:13">
      <c r="A27" s="34"/>
      <c r="B27" s="31" t="s">
        <v>20</v>
      </c>
      <c r="C27" s="32" t="str">
        <f t="shared" si="2"/>
        <v/>
      </c>
      <c r="D27" s="32">
        <f>INDEX(Data!$7:$1513, MATCH($B27, Data!$A$7:$A$1513,0),25)</f>
        <v>0</v>
      </c>
      <c r="E27" s="32">
        <f>INDEX(Data!$7:$1513, MATCH($B27, Data!$A$7:$A$1513,0),27)</f>
        <v>0</v>
      </c>
      <c r="F27" s="32">
        <f>INDEX(Data!$7:$1513, MATCH($B27, Data!$A$7:$A$1513,0),29)</f>
        <v>0</v>
      </c>
      <c r="G27" s="31"/>
      <c r="H27" s="53" t="e">
        <f>INDEX(Data!$8:$1516, MATCH($B27, Data!$A$8:$A$181,0),3)*G27</f>
        <v>#N/A</v>
      </c>
      <c r="I27" s="31"/>
      <c r="J27" s="31" t="e">
        <f t="shared" si="3"/>
        <v>#N/A</v>
      </c>
      <c r="K27" s="31" t="s">
        <v>21</v>
      </c>
      <c r="L27" s="33" t="s">
        <v>22</v>
      </c>
      <c r="M27" s="31"/>
    </row>
    <row r="28" spans="1:13">
      <c r="A28" s="34"/>
      <c r="B28" s="31" t="s">
        <v>20</v>
      </c>
      <c r="C28" s="32" t="str">
        <f t="shared" si="2"/>
        <v/>
      </c>
      <c r="D28" s="32">
        <f>INDEX(Data!$7:$1513, MATCH($B28, Data!$A$7:$A$1513,0),25)</f>
        <v>0</v>
      </c>
      <c r="E28" s="32">
        <f>INDEX(Data!$7:$1513, MATCH($B28, Data!$A$7:$A$1513,0),27)</f>
        <v>0</v>
      </c>
      <c r="F28" s="32">
        <f>INDEX(Data!$7:$1513, MATCH($B28, Data!$A$7:$A$1513,0),29)</f>
        <v>0</v>
      </c>
      <c r="G28" s="31"/>
      <c r="H28" s="53" t="e">
        <f>INDEX(Data!$8:$1516, MATCH($B28, Data!$A$8:$A$181,0),3)*G28</f>
        <v>#N/A</v>
      </c>
      <c r="I28" s="31"/>
      <c r="J28" s="31" t="e">
        <f t="shared" si="3"/>
        <v>#N/A</v>
      </c>
      <c r="K28" s="31" t="s">
        <v>21</v>
      </c>
      <c r="L28" s="33" t="s">
        <v>22</v>
      </c>
      <c r="M28" s="31"/>
    </row>
    <row r="29" spans="1:13">
      <c r="A29" s="34"/>
      <c r="B29" s="31" t="s">
        <v>20</v>
      </c>
      <c r="C29" s="32" t="str">
        <f t="shared" si="2"/>
        <v/>
      </c>
      <c r="D29" s="32">
        <f>INDEX(Data!$7:$1513, MATCH($B29, Data!$A$7:$A$1513,0),25)</f>
        <v>0</v>
      </c>
      <c r="E29" s="32">
        <f>INDEX(Data!$7:$1513, MATCH($B29, Data!$A$7:$A$1513,0),27)</f>
        <v>0</v>
      </c>
      <c r="F29" s="32">
        <f>INDEX(Data!$7:$1513, MATCH($B29, Data!$A$7:$A$1513,0),29)</f>
        <v>0</v>
      </c>
      <c r="G29" s="31"/>
      <c r="H29" s="53" t="e">
        <f>INDEX(Data!$8:$1516, MATCH($B29, Data!$A$8:$A$181,0),3)*G29</f>
        <v>#N/A</v>
      </c>
      <c r="I29" s="31"/>
      <c r="J29" s="31" t="e">
        <f t="shared" si="3"/>
        <v>#N/A</v>
      </c>
      <c r="K29" s="31" t="s">
        <v>21</v>
      </c>
      <c r="L29" s="33" t="s">
        <v>22</v>
      </c>
      <c r="M29" s="31"/>
    </row>
    <row r="30" spans="1:13">
      <c r="A30" s="34"/>
      <c r="B30" s="31" t="s">
        <v>20</v>
      </c>
      <c r="C30" s="32" t="str">
        <f t="shared" si="2"/>
        <v/>
      </c>
      <c r="D30" s="32">
        <f>INDEX(Data!$7:$1513, MATCH($B30, Data!$A$7:$A$1513,0),25)</f>
        <v>0</v>
      </c>
      <c r="E30" s="32">
        <f>INDEX(Data!$7:$1513, MATCH($B30, Data!$A$7:$A$1513,0),27)</f>
        <v>0</v>
      </c>
      <c r="F30" s="32">
        <f>INDEX(Data!$7:$1513, MATCH($B30, Data!$A$7:$A$1513,0),29)</f>
        <v>0</v>
      </c>
      <c r="G30" s="31"/>
      <c r="H30" s="53" t="e">
        <f>INDEX(Data!$8:$1516, MATCH($B30, Data!$A$8:$A$181,0),3)*G30</f>
        <v>#N/A</v>
      </c>
      <c r="I30" s="31"/>
      <c r="J30" s="31" t="e">
        <f t="shared" si="3"/>
        <v>#N/A</v>
      </c>
      <c r="K30" s="31" t="s">
        <v>21</v>
      </c>
      <c r="L30" s="33" t="s">
        <v>22</v>
      </c>
      <c r="M30" s="31"/>
    </row>
    <row r="31" spans="1:13">
      <c r="A31" s="34"/>
      <c r="B31" s="31" t="s">
        <v>20</v>
      </c>
      <c r="C31" s="32" t="str">
        <f t="shared" si="2"/>
        <v/>
      </c>
      <c r="D31" s="32">
        <f>INDEX(Data!$7:$1513, MATCH($B31, Data!$A$7:$A$1513,0),25)</f>
        <v>0</v>
      </c>
      <c r="E31" s="32">
        <f>INDEX(Data!$7:$1513, MATCH($B31, Data!$A$7:$A$1513,0),27)</f>
        <v>0</v>
      </c>
      <c r="F31" s="32">
        <f>INDEX(Data!$7:$1513, MATCH($B31, Data!$A$7:$A$1513,0),29)</f>
        <v>0</v>
      </c>
      <c r="G31" s="31"/>
      <c r="H31" s="53" t="e">
        <f>INDEX(Data!$8:$1516, MATCH($B31, Data!$A$8:$A$181,0),3)*G31</f>
        <v>#N/A</v>
      </c>
      <c r="I31" s="31"/>
      <c r="J31" s="31" t="e">
        <f t="shared" si="3"/>
        <v>#N/A</v>
      </c>
      <c r="K31" s="31" t="s">
        <v>21</v>
      </c>
      <c r="L31" s="33" t="s">
        <v>22</v>
      </c>
      <c r="M31" s="31"/>
    </row>
    <row r="32" spans="1:13">
      <c r="A32" s="34"/>
      <c r="B32" s="31" t="s">
        <v>20</v>
      </c>
      <c r="C32" s="32" t="str">
        <f t="shared" ref="C32:C35" si="4">IF(D32=0,"",CONCATENATE(D32,"     ",E32,"     ",F32))</f>
        <v/>
      </c>
      <c r="D32" s="32">
        <f>INDEX(Data!$7:$1513, MATCH($B32, Data!$A$7:$A$1513,0),25)</f>
        <v>0</v>
      </c>
      <c r="E32" s="32">
        <f>INDEX(Data!$7:$1513, MATCH($B32, Data!$A$7:$A$1513,0),27)</f>
        <v>0</v>
      </c>
      <c r="F32" s="32">
        <f>INDEX(Data!$7:$1513, MATCH($B32, Data!$A$7:$A$1513,0),29)</f>
        <v>0</v>
      </c>
      <c r="G32" s="31"/>
      <c r="H32" s="53" t="e">
        <f>INDEX(Data!$8:$1516, MATCH($B32, Data!$A$8:$A$181,0),3)*G32</f>
        <v>#N/A</v>
      </c>
      <c r="I32" s="31"/>
      <c r="J32" s="31" t="e">
        <f t="shared" si="3"/>
        <v>#N/A</v>
      </c>
      <c r="K32" s="31" t="s">
        <v>21</v>
      </c>
      <c r="L32" s="33" t="s">
        <v>22</v>
      </c>
      <c r="M32" s="31"/>
    </row>
    <row r="33" spans="1:14">
      <c r="A33" s="34"/>
      <c r="B33" s="31" t="s">
        <v>20</v>
      </c>
      <c r="C33" s="32" t="str">
        <f t="shared" si="4"/>
        <v/>
      </c>
      <c r="D33" s="32">
        <f>INDEX(Data!$7:$1513, MATCH($B33, Data!$A$7:$A$1513,0),25)</f>
        <v>0</v>
      </c>
      <c r="E33" s="32">
        <f>INDEX(Data!$7:$1513, MATCH($B33, Data!$A$7:$A$1513,0),27)</f>
        <v>0</v>
      </c>
      <c r="F33" s="32">
        <f>INDEX(Data!$7:$1513, MATCH($B33, Data!$A$7:$A$1513,0),29)</f>
        <v>0</v>
      </c>
      <c r="G33" s="31"/>
      <c r="H33" s="53" t="e">
        <f>INDEX(Data!$8:$1516, MATCH($B33, Data!$A$8:$A$181,0),3)*G33</f>
        <v>#N/A</v>
      </c>
      <c r="I33" s="31"/>
      <c r="J33" s="31" t="e">
        <f t="shared" si="3"/>
        <v>#N/A</v>
      </c>
      <c r="K33" s="31" t="s">
        <v>21</v>
      </c>
      <c r="L33" s="33" t="s">
        <v>22</v>
      </c>
      <c r="M33" s="31"/>
    </row>
    <row r="34" spans="1:14">
      <c r="A34" s="34"/>
      <c r="B34" s="31" t="s">
        <v>20</v>
      </c>
      <c r="C34" s="32" t="str">
        <f t="shared" si="4"/>
        <v/>
      </c>
      <c r="D34" s="32">
        <f>INDEX(Data!$7:$1513, MATCH($B34, Data!$A$7:$A$1513,0),25)</f>
        <v>0</v>
      </c>
      <c r="E34" s="32">
        <f>INDEX(Data!$7:$1513, MATCH($B34, Data!$A$7:$A$1513,0),27)</f>
        <v>0</v>
      </c>
      <c r="F34" s="32">
        <f>INDEX(Data!$7:$1513, MATCH($B34, Data!$A$7:$A$1513,0),29)</f>
        <v>0</v>
      </c>
      <c r="G34" s="31"/>
      <c r="H34" s="53" t="e">
        <f>INDEX(Data!$8:$1516, MATCH($B34, Data!$A$8:$A$181,0),3)*G34</f>
        <v>#N/A</v>
      </c>
      <c r="I34" s="31"/>
      <c r="J34" s="31" t="e">
        <f t="shared" si="3"/>
        <v>#N/A</v>
      </c>
      <c r="K34" s="31" t="s">
        <v>21</v>
      </c>
      <c r="L34" s="33" t="s">
        <v>22</v>
      </c>
      <c r="M34" s="31"/>
    </row>
    <row r="35" spans="1:14">
      <c r="A35" s="34"/>
      <c r="B35" s="31" t="s">
        <v>20</v>
      </c>
      <c r="C35" s="32" t="str">
        <f t="shared" si="4"/>
        <v/>
      </c>
      <c r="D35" s="32">
        <f>INDEX(Data!$7:$1513, MATCH($B35, Data!$A$7:$A$1513,0),25)</f>
        <v>0</v>
      </c>
      <c r="E35" s="32">
        <f>INDEX(Data!$7:$1513, MATCH($B35, Data!$A$7:$A$1513,0),27)</f>
        <v>0</v>
      </c>
      <c r="F35" s="32">
        <f>INDEX(Data!$7:$1513, MATCH($B35, Data!$A$7:$A$1513,0),29)</f>
        <v>0</v>
      </c>
      <c r="G35" s="31"/>
      <c r="H35" s="53" t="e">
        <f>INDEX(Data!$8:$1516, MATCH($B35, Data!$A$8:$A$181,0),3)*G35</f>
        <v>#N/A</v>
      </c>
      <c r="I35" s="31"/>
      <c r="J35" s="31" t="e">
        <f t="shared" si="3"/>
        <v>#N/A</v>
      </c>
      <c r="K35" s="31" t="s">
        <v>21</v>
      </c>
      <c r="L35" s="33" t="s">
        <v>22</v>
      </c>
      <c r="M35" s="31"/>
    </row>
    <row r="36" spans="1:14">
      <c r="A36" s="35"/>
      <c r="B36" s="35"/>
      <c r="C36" s="35"/>
      <c r="D36" s="35"/>
      <c r="E36" s="35"/>
      <c r="F36" s="35"/>
      <c r="G36" s="35"/>
      <c r="H36" s="35"/>
      <c r="I36" s="35"/>
      <c r="J36" s="35"/>
      <c r="K36" s="35"/>
      <c r="L36" s="35"/>
      <c r="M36" s="35"/>
      <c r="N36" s="10"/>
    </row>
    <row r="37" spans="1:14" ht="17.399999999999999">
      <c r="A37" s="67" t="s">
        <v>290</v>
      </c>
      <c r="B37" s="67"/>
      <c r="C37" s="67"/>
      <c r="D37" s="67"/>
      <c r="E37" s="67"/>
      <c r="F37" s="67"/>
      <c r="G37" s="67"/>
      <c r="H37" s="67"/>
      <c r="I37" s="67"/>
      <c r="J37" s="67"/>
      <c r="K37" s="67"/>
      <c r="L37" s="67"/>
      <c r="M37" s="67"/>
      <c r="N37" s="29"/>
    </row>
    <row r="38" spans="1:14" s="13" customFormat="1" ht="55.2">
      <c r="A38" s="30" t="s">
        <v>7</v>
      </c>
      <c r="B38" s="30" t="s">
        <v>8</v>
      </c>
      <c r="C38" s="30" t="s">
        <v>9</v>
      </c>
      <c r="D38" s="30"/>
      <c r="E38" s="30"/>
      <c r="F38" s="30"/>
      <c r="G38" s="30" t="s">
        <v>13</v>
      </c>
      <c r="H38" s="30" t="s">
        <v>14</v>
      </c>
      <c r="I38" s="30" t="s">
        <v>15</v>
      </c>
      <c r="J38" s="30" t="s">
        <v>16</v>
      </c>
      <c r="K38" s="30" t="s">
        <v>17</v>
      </c>
      <c r="L38" s="30" t="s">
        <v>18</v>
      </c>
      <c r="M38" s="30" t="s">
        <v>19</v>
      </c>
    </row>
    <row r="39" spans="1:14">
      <c r="A39" s="34"/>
      <c r="B39" s="31"/>
      <c r="C39" s="31"/>
      <c r="D39" s="31"/>
      <c r="E39" s="31"/>
      <c r="F39" s="31"/>
      <c r="G39" s="52"/>
      <c r="H39" s="52"/>
      <c r="I39" s="52"/>
      <c r="J39" s="31">
        <f>H39*I39</f>
        <v>0</v>
      </c>
      <c r="K39" s="31" t="s">
        <v>21</v>
      </c>
      <c r="L39" s="31" t="s">
        <v>22</v>
      </c>
      <c r="M39" s="31"/>
    </row>
    <row r="40" spans="1:14">
      <c r="A40" s="34"/>
      <c r="B40" s="31"/>
      <c r="C40" s="31"/>
      <c r="D40" s="31"/>
      <c r="E40" s="31"/>
      <c r="F40" s="31"/>
      <c r="G40" s="52"/>
      <c r="H40" s="52"/>
      <c r="I40" s="52"/>
      <c r="J40" s="31">
        <f t="shared" ref="J40:J48" si="5">H40*I40</f>
        <v>0</v>
      </c>
      <c r="K40" s="31" t="s">
        <v>21</v>
      </c>
      <c r="L40" s="31" t="s">
        <v>22</v>
      </c>
      <c r="M40" s="31"/>
    </row>
    <row r="41" spans="1:14">
      <c r="A41" s="34"/>
      <c r="B41" s="31"/>
      <c r="C41" s="31"/>
      <c r="D41" s="31"/>
      <c r="E41" s="31"/>
      <c r="F41" s="31"/>
      <c r="G41" s="52"/>
      <c r="H41" s="52"/>
      <c r="I41" s="52"/>
      <c r="J41" s="31">
        <f t="shared" si="5"/>
        <v>0</v>
      </c>
      <c r="K41" s="31" t="s">
        <v>21</v>
      </c>
      <c r="L41" s="31" t="s">
        <v>22</v>
      </c>
      <c r="M41" s="31"/>
    </row>
    <row r="42" spans="1:14">
      <c r="A42" s="34"/>
      <c r="B42" s="31"/>
      <c r="C42" s="31"/>
      <c r="D42" s="31"/>
      <c r="E42" s="31"/>
      <c r="F42" s="31"/>
      <c r="G42" s="52"/>
      <c r="H42" s="52"/>
      <c r="I42" s="52"/>
      <c r="J42" s="31">
        <f t="shared" si="5"/>
        <v>0</v>
      </c>
      <c r="K42" s="31" t="s">
        <v>21</v>
      </c>
      <c r="L42" s="31" t="s">
        <v>22</v>
      </c>
      <c r="M42" s="31"/>
    </row>
    <row r="43" spans="1:14">
      <c r="A43" s="34"/>
      <c r="B43" s="31"/>
      <c r="C43" s="31"/>
      <c r="D43" s="31"/>
      <c r="E43" s="31"/>
      <c r="F43" s="31"/>
      <c r="G43" s="52"/>
      <c r="H43" s="52"/>
      <c r="I43" s="52"/>
      <c r="J43" s="31">
        <f t="shared" si="5"/>
        <v>0</v>
      </c>
      <c r="K43" s="31" t="s">
        <v>21</v>
      </c>
      <c r="L43" s="31" t="s">
        <v>22</v>
      </c>
      <c r="M43" s="31"/>
    </row>
    <row r="44" spans="1:14">
      <c r="A44" s="34"/>
      <c r="B44" s="31"/>
      <c r="C44" s="31"/>
      <c r="D44" s="31"/>
      <c r="E44" s="31"/>
      <c r="F44" s="31"/>
      <c r="G44" s="52"/>
      <c r="H44" s="52"/>
      <c r="I44" s="52"/>
      <c r="J44" s="31">
        <f t="shared" si="5"/>
        <v>0</v>
      </c>
      <c r="K44" s="31" t="s">
        <v>21</v>
      </c>
      <c r="L44" s="31" t="s">
        <v>22</v>
      </c>
      <c r="M44" s="31"/>
    </row>
    <row r="45" spans="1:14">
      <c r="A45" s="34"/>
      <c r="B45" s="31"/>
      <c r="C45" s="31"/>
      <c r="D45" s="31"/>
      <c r="E45" s="31"/>
      <c r="F45" s="31"/>
      <c r="G45" s="52"/>
      <c r="H45" s="52"/>
      <c r="I45" s="52"/>
      <c r="J45" s="31">
        <f t="shared" si="5"/>
        <v>0</v>
      </c>
      <c r="K45" s="31" t="s">
        <v>21</v>
      </c>
      <c r="L45" s="31" t="s">
        <v>22</v>
      </c>
      <c r="M45" s="31"/>
    </row>
    <row r="46" spans="1:14">
      <c r="A46" s="34"/>
      <c r="B46" s="31"/>
      <c r="C46" s="31"/>
      <c r="D46" s="31"/>
      <c r="E46" s="31"/>
      <c r="F46" s="31"/>
      <c r="G46" s="52"/>
      <c r="H46" s="52"/>
      <c r="I46" s="52"/>
      <c r="J46" s="31">
        <f t="shared" si="5"/>
        <v>0</v>
      </c>
      <c r="K46" s="31" t="s">
        <v>21</v>
      </c>
      <c r="L46" s="31" t="s">
        <v>22</v>
      </c>
      <c r="M46" s="31"/>
    </row>
    <row r="47" spans="1:14">
      <c r="A47" s="34"/>
      <c r="B47" s="31"/>
      <c r="C47" s="31"/>
      <c r="D47" s="31"/>
      <c r="E47" s="31"/>
      <c r="F47" s="31"/>
      <c r="G47" s="52"/>
      <c r="H47" s="52"/>
      <c r="I47" s="52"/>
      <c r="J47" s="31">
        <f t="shared" si="5"/>
        <v>0</v>
      </c>
      <c r="K47" s="31" t="s">
        <v>21</v>
      </c>
      <c r="L47" s="31" t="s">
        <v>22</v>
      </c>
      <c r="M47" s="31"/>
    </row>
    <row r="48" spans="1:14">
      <c r="A48" s="34"/>
      <c r="B48" s="31"/>
      <c r="C48" s="31"/>
      <c r="D48" s="31"/>
      <c r="E48" s="31"/>
      <c r="F48" s="31"/>
      <c r="G48" s="52"/>
      <c r="H48" s="52"/>
      <c r="I48" s="52"/>
      <c r="J48" s="31">
        <f t="shared" si="5"/>
        <v>0</v>
      </c>
      <c r="K48" s="31" t="s">
        <v>21</v>
      </c>
      <c r="L48" s="31" t="s">
        <v>22</v>
      </c>
      <c r="M48" s="31"/>
    </row>
    <row r="49" spans="1:14">
      <c r="A49" s="35"/>
      <c r="B49" s="35"/>
      <c r="C49" s="35"/>
      <c r="D49" s="35"/>
      <c r="E49" s="35"/>
      <c r="F49" s="35"/>
      <c r="G49" s="35"/>
      <c r="H49" s="35"/>
      <c r="I49" s="35"/>
      <c r="J49" s="35"/>
      <c r="K49" s="35"/>
      <c r="L49" s="35"/>
      <c r="M49" s="35"/>
      <c r="N49" s="10"/>
    </row>
    <row r="50" spans="1:14" ht="15" customHeight="1">
      <c r="A50" s="36"/>
      <c r="B50" s="37"/>
      <c r="C50" s="37"/>
      <c r="D50" s="37"/>
      <c r="E50" s="37"/>
      <c r="F50" s="37"/>
      <c r="G50" s="49"/>
      <c r="H50" s="37"/>
      <c r="I50" s="37"/>
      <c r="J50" s="37"/>
      <c r="K50" s="36"/>
      <c r="L50" s="37"/>
      <c r="M50" s="37"/>
    </row>
    <row r="51" spans="1:14" ht="27.6">
      <c r="A51" s="70" t="s">
        <v>293</v>
      </c>
      <c r="B51" s="71"/>
      <c r="C51" s="71"/>
      <c r="D51" s="71"/>
      <c r="E51" s="71"/>
      <c r="F51" s="71"/>
      <c r="G51" s="72"/>
      <c r="H51" s="48" t="s">
        <v>23</v>
      </c>
      <c r="I51" s="38"/>
      <c r="J51" s="38"/>
      <c r="K51" s="73" t="s">
        <v>297</v>
      </c>
      <c r="L51" s="74"/>
      <c r="M51" s="74"/>
    </row>
    <row r="52" spans="1:14">
      <c r="A52" s="61" t="s">
        <v>24</v>
      </c>
      <c r="B52" s="62"/>
      <c r="C52" s="62"/>
      <c r="D52" s="62"/>
      <c r="E52" s="62"/>
      <c r="F52" s="62"/>
      <c r="G52" s="63"/>
      <c r="H52" s="50" t="e">
        <f>(SUMIF(K39:K48, validatiegegevens!A4, J39:J48)+SUMIF(K16:K35, validatiegegevens!A4, J16:J35))/H8</f>
        <v>#DIV/0!</v>
      </c>
      <c r="I52" s="36"/>
      <c r="J52" s="36"/>
      <c r="K52" s="36"/>
      <c r="L52" s="36"/>
      <c r="M52" s="36"/>
    </row>
    <row r="53" spans="1:14">
      <c r="A53" s="61" t="s">
        <v>25</v>
      </c>
      <c r="B53" s="62"/>
      <c r="C53" s="62"/>
      <c r="D53" s="62"/>
      <c r="E53" s="62"/>
      <c r="F53" s="62"/>
      <c r="G53" s="63"/>
      <c r="H53" s="50" t="e">
        <f>(SUMIF(K39:K48, validatiegegevens!A5, J39:J48)+SUMIF(K16:K35, validatiegegevens!A5, J16:J35))/H10</f>
        <v>#DIV/0!</v>
      </c>
      <c r="I53" s="36"/>
      <c r="J53" s="36"/>
      <c r="K53" s="36"/>
      <c r="L53" s="36"/>
      <c r="M53" s="36"/>
    </row>
    <row r="54" spans="1:14">
      <c r="A54" s="61" t="s">
        <v>26</v>
      </c>
      <c r="B54" s="62"/>
      <c r="C54" s="62"/>
      <c r="D54" s="62"/>
      <c r="E54" s="62"/>
      <c r="F54" s="62"/>
      <c r="G54" s="63"/>
      <c r="H54" s="50" t="e">
        <f>(SUMIFS(J39:J48,C39:C48,validatiegegevens!A22,K39:K48,validatiegegevens!A4)+SUMIFS(J16:J35,D16:D35,validatiegegevens!A22,K16:K35,validatiegegevens!A4))/H8</f>
        <v>#DIV/0!</v>
      </c>
      <c r="I54" s="36"/>
      <c r="J54" s="36"/>
      <c r="K54" s="36"/>
      <c r="L54" s="36"/>
      <c r="M54" s="36"/>
    </row>
    <row r="55" spans="1:14">
      <c r="A55" s="61" t="s">
        <v>27</v>
      </c>
      <c r="B55" s="62"/>
      <c r="C55" s="62"/>
      <c r="D55" s="62"/>
      <c r="E55" s="62"/>
      <c r="F55" s="62"/>
      <c r="G55" s="63"/>
      <c r="H55" s="50" t="e">
        <f>(SUMIFS(J39:J48,C39:C48,validatiegegevens!A22,K39:K48,validatiegegevens!A5)+SUMIFS(J16:J35,D16:D35,validatiegegevens!A22,K16:K35,validatiegegevens!A5))/H10</f>
        <v>#DIV/0!</v>
      </c>
      <c r="I55" s="36"/>
      <c r="J55" s="36"/>
      <c r="K55" s="36"/>
      <c r="L55" s="36"/>
      <c r="M55" s="36"/>
    </row>
    <row r="56" spans="1:14">
      <c r="A56" s="64" t="s">
        <v>28</v>
      </c>
      <c r="B56" s="65"/>
      <c r="C56" s="65"/>
      <c r="D56" s="65"/>
      <c r="E56" s="65"/>
      <c r="F56" s="65"/>
      <c r="G56" s="66"/>
      <c r="H56" s="51" t="e">
        <f>(SUMIF(L39:L48,validatiegegevens!A11,Registratieformulier!J39:J48)+SUMIF(L16:L35,validatiegegevens!A11,Registratieformulier!J16:J35))/H10</f>
        <v>#DIV/0!</v>
      </c>
      <c r="I56" s="39"/>
      <c r="J56" s="45"/>
      <c r="K56" s="36"/>
      <c r="L56" s="36"/>
      <c r="M56" s="36"/>
    </row>
    <row r="57" spans="1:14">
      <c r="G57" s="3"/>
    </row>
  </sheetData>
  <sheetProtection algorithmName="SHA-512" hashValue="OT0HqKX01Qsy+35Zv6AFixKAIeIOw0REyu8KMfYGiffty0j+RqY9LZPyUxda0/u78pMUcSSRX9tPKODI9FYt5Q==" saltValue="za/YCKdo8DKyVcVwSxyoHw==" spinCount="100000" sheet="1" selectLockedCells="1"/>
  <mergeCells count="16">
    <mergeCell ref="B2:L2"/>
    <mergeCell ref="B1:L1"/>
    <mergeCell ref="A8:B8"/>
    <mergeCell ref="B4:H4"/>
    <mergeCell ref="B6:H6"/>
    <mergeCell ref="K10:L10"/>
    <mergeCell ref="A55:G55"/>
    <mergeCell ref="A56:G56"/>
    <mergeCell ref="A37:M37"/>
    <mergeCell ref="A52:G52"/>
    <mergeCell ref="A13:M13"/>
    <mergeCell ref="A51:G51"/>
    <mergeCell ref="A54:G54"/>
    <mergeCell ref="A53:G53"/>
    <mergeCell ref="A14:M14"/>
    <mergeCell ref="K51:M51"/>
  </mergeCells>
  <dataValidations count="2">
    <dataValidation type="decimal" operator="greaterThan" allowBlank="1" showInputMessage="1" showErrorMessage="1" errorTitle="Onjuiste waarde" error="Vul hier een getal groter dan 0 in. Gebruik een komma bij decimalen." sqref="G16:G35 I16:I35 G39:I48 H8 H10" xr:uid="{2A2D861B-9E9A-474A-8183-5ECE1F998E3B}">
      <formula1>0</formula1>
    </dataValidation>
    <dataValidation type="date" allowBlank="1" showInputMessage="1" showErrorMessage="1" errorTitle="Onjuiste datum" error="Voer een datum tussen 1-1-2020 en 31-12-2020 in." promptTitle="Datum" prompt="Voer datum in tussen 1-1-2021 en 31-12-2022" sqref="A16:A35 A39:A48" xr:uid="{08C3B947-C450-464E-8BF6-AD7724276D15}">
      <formula1>44197</formula1>
      <formula2>44562</formula2>
    </dataValidation>
  </dataValidations>
  <pageMargins left="0.7" right="0.7" top="0.75" bottom="1.5275000000000001" header="0.3" footer="0.3"/>
  <pageSetup paperSize="9" scale="72" fitToHeight="0" orientation="landscape" r:id="rId1"/>
  <headerFooter>
    <oddFooter>Pagina &amp;P van &amp;N</oddFooter>
  </headerFooter>
  <drawing r:id="rId2"/>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Title="Kies middelnaam" error="Kies middelnaam uit de lijst of voeg bij de vrije invulvelden een nieuw middel toe._x000a_" promptTitle="Kies middelnaam" xr:uid="{1168A1D0-E612-45CB-B99D-998B67858D5E}">
          <x14:formula1>
            <xm:f>Data!$A$7:$A$181</xm:f>
          </x14:formula1>
          <xm:sqref>B16:B35</xm:sqref>
        </x14:dataValidation>
        <x14:dataValidation type="list" allowBlank="1" showInputMessage="1" xr:uid="{541D3BFC-8EB8-4DEE-8D36-D1B11D513E48}">
          <x14:formula1>
            <xm:f>validatiegegevens!$A$9:$A$14</xm:f>
          </x14:formula1>
          <xm:sqref>L39:L48 L16:L35</xm:sqref>
        </x14:dataValidation>
        <x14:dataValidation type="list" allowBlank="1" showInputMessage="1" showErrorMessage="1" xr:uid="{BE92125D-8BA6-425F-9F85-1ED6EE69507E}">
          <x14:formula1>
            <xm:f>validatiegegevens!$A$3:$A$6</xm:f>
          </x14:formula1>
          <xm:sqref>K16:K35 K39:K48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9782-71B9-42AC-8904-E1C3EE180EC3}">
  <dimension ref="A1:BT157"/>
  <sheetViews>
    <sheetView workbookViewId="0">
      <pane xSplit="1" ySplit="7" topLeftCell="B40" activePane="bottomRight" state="frozen"/>
      <selection pane="topRight" activeCell="B1" sqref="B1"/>
      <selection pane="bottomLeft" activeCell="A8" sqref="A8"/>
      <selection pane="bottomRight" activeCell="A68" sqref="A68"/>
    </sheetView>
  </sheetViews>
  <sheetFormatPr defaultRowHeight="14.4"/>
  <cols>
    <col min="1" max="1" width="37.44140625" bestFit="1" customWidth="1"/>
    <col min="3" max="3" width="17.6640625" customWidth="1"/>
    <col min="4" max="22" width="9.109375" hidden="1" customWidth="1"/>
  </cols>
  <sheetData>
    <row r="1" spans="1:72">
      <c r="A1" s="4"/>
      <c r="B1" s="17"/>
      <c r="C1" s="5"/>
      <c r="D1" s="4" t="s">
        <v>29</v>
      </c>
      <c r="E1" s="5"/>
      <c r="F1" s="5"/>
      <c r="G1" s="5"/>
      <c r="H1" s="5"/>
      <c r="I1" s="14"/>
      <c r="J1" s="5"/>
      <c r="K1" s="15"/>
      <c r="L1" s="15"/>
      <c r="M1" s="15"/>
      <c r="N1" s="16"/>
      <c r="O1" s="5"/>
      <c r="P1" s="5"/>
      <c r="Q1" s="5"/>
      <c r="R1" s="5"/>
      <c r="S1" s="5"/>
      <c r="T1" s="17"/>
      <c r="U1" s="17"/>
      <c r="V1" s="17"/>
      <c r="W1" s="18"/>
      <c r="X1" s="2"/>
      <c r="Y1" s="2"/>
      <c r="Z1" s="2"/>
      <c r="AA1" s="2"/>
      <c r="AB1" s="2"/>
      <c r="AC1" s="2"/>
      <c r="AD1" s="2"/>
      <c r="AE1" s="2"/>
      <c r="AF1" s="2"/>
      <c r="AG1" s="2"/>
      <c r="AH1" s="2"/>
    </row>
    <row r="2" spans="1:72">
      <c r="A2" s="15"/>
      <c r="B2" s="17"/>
      <c r="C2" s="4"/>
      <c r="D2" s="4" t="s">
        <v>30</v>
      </c>
      <c r="E2" s="5"/>
      <c r="F2" s="5"/>
      <c r="G2" s="5"/>
      <c r="H2" s="5"/>
      <c r="I2" s="5"/>
      <c r="J2" s="5"/>
      <c r="K2" s="5"/>
      <c r="L2" s="5"/>
      <c r="M2" s="5"/>
      <c r="N2" s="5"/>
      <c r="O2" s="5"/>
      <c r="P2" s="5"/>
      <c r="Q2" s="5"/>
      <c r="R2" s="5"/>
      <c r="S2" s="5"/>
      <c r="T2" s="17"/>
      <c r="U2" s="17"/>
      <c r="V2" s="17"/>
      <c r="W2" s="18"/>
      <c r="X2" s="2"/>
      <c r="Y2" s="2"/>
      <c r="Z2" s="2"/>
      <c r="AA2" s="2"/>
      <c r="AB2" s="2"/>
      <c r="AC2" s="2"/>
      <c r="AD2" s="2"/>
      <c r="AE2" s="2"/>
      <c r="AF2" s="2"/>
      <c r="AG2" s="2"/>
      <c r="AH2" s="2"/>
    </row>
    <row r="3" spans="1:72">
      <c r="A3" s="5"/>
      <c r="B3" s="17"/>
      <c r="C3" s="4" t="s">
        <v>31</v>
      </c>
      <c r="D3" s="5"/>
      <c r="E3" s="19" t="s">
        <v>32</v>
      </c>
      <c r="F3" s="5"/>
      <c r="G3" s="5"/>
      <c r="H3" s="19" t="s">
        <v>33</v>
      </c>
      <c r="I3" s="5"/>
      <c r="J3" s="5"/>
      <c r="K3" s="19" t="s">
        <v>34</v>
      </c>
      <c r="L3" s="5"/>
      <c r="M3" s="5"/>
      <c r="N3" s="19" t="s">
        <v>35</v>
      </c>
      <c r="O3" s="5"/>
      <c r="P3" s="5"/>
      <c r="Q3" s="19" t="s">
        <v>36</v>
      </c>
      <c r="R3" s="5"/>
      <c r="S3" s="5"/>
      <c r="T3" s="6" t="s">
        <v>37</v>
      </c>
      <c r="U3" s="6" t="s">
        <v>38</v>
      </c>
      <c r="V3" s="20"/>
      <c r="W3" s="21"/>
      <c r="X3" s="2"/>
      <c r="Y3" s="2"/>
      <c r="Z3" s="2"/>
      <c r="AA3" s="2"/>
      <c r="AB3" s="2"/>
      <c r="AC3" s="2"/>
      <c r="AD3" s="2"/>
      <c r="AE3" s="2"/>
      <c r="AF3" s="2"/>
      <c r="AG3" s="2"/>
      <c r="AH3" s="2"/>
    </row>
    <row r="4" spans="1:72">
      <c r="A4" s="5"/>
      <c r="B4" s="17"/>
      <c r="C4" s="4" t="s">
        <v>39</v>
      </c>
      <c r="D4" s="4" t="s">
        <v>40</v>
      </c>
      <c r="E4" s="4" t="s">
        <v>41</v>
      </c>
      <c r="F4" s="4" t="s">
        <v>42</v>
      </c>
      <c r="G4" s="5"/>
      <c r="H4" s="4" t="s">
        <v>41</v>
      </c>
      <c r="I4" s="4" t="s">
        <v>42</v>
      </c>
      <c r="J4" s="5"/>
      <c r="K4" s="4" t="s">
        <v>41</v>
      </c>
      <c r="L4" s="4" t="s">
        <v>42</v>
      </c>
      <c r="M4" s="5"/>
      <c r="N4" s="4" t="s">
        <v>41</v>
      </c>
      <c r="O4" s="4" t="s">
        <v>42</v>
      </c>
      <c r="P4" s="5"/>
      <c r="Q4" s="4" t="s">
        <v>41</v>
      </c>
      <c r="R4" s="4" t="s">
        <v>42</v>
      </c>
      <c r="S4" s="5"/>
      <c r="T4" s="6" t="s">
        <v>43</v>
      </c>
      <c r="U4" s="22" t="s">
        <v>44</v>
      </c>
      <c r="V4" s="22" t="s">
        <v>45</v>
      </c>
      <c r="W4" s="23"/>
      <c r="X4" s="2"/>
      <c r="Y4" s="1" t="s">
        <v>46</v>
      </c>
      <c r="Z4" s="1" t="s">
        <v>47</v>
      </c>
      <c r="AA4" s="1" t="s">
        <v>48</v>
      </c>
      <c r="AB4" s="1" t="s">
        <v>49</v>
      </c>
      <c r="AC4" s="1" t="s">
        <v>50</v>
      </c>
      <c r="AD4" s="1" t="s">
        <v>51</v>
      </c>
      <c r="AE4" s="1" t="s">
        <v>52</v>
      </c>
      <c r="AF4" s="1" t="s">
        <v>53</v>
      </c>
      <c r="AG4" s="2"/>
      <c r="AH4" s="2"/>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25"/>
      <c r="B5" s="26" t="s">
        <v>54</v>
      </c>
      <c r="C5" s="4" t="s">
        <v>55</v>
      </c>
      <c r="D5" s="4" t="s">
        <v>56</v>
      </c>
      <c r="E5" s="4" t="s">
        <v>56</v>
      </c>
      <c r="F5" s="19" t="s">
        <v>57</v>
      </c>
      <c r="G5" s="19" t="s">
        <v>58</v>
      </c>
      <c r="H5" s="4" t="s">
        <v>56</v>
      </c>
      <c r="I5" s="19" t="s">
        <v>57</v>
      </c>
      <c r="J5" s="19" t="s">
        <v>58</v>
      </c>
      <c r="K5" s="4" t="s">
        <v>56</v>
      </c>
      <c r="L5" s="19" t="s">
        <v>57</v>
      </c>
      <c r="M5" s="19" t="s">
        <v>58</v>
      </c>
      <c r="N5" s="4" t="s">
        <v>56</v>
      </c>
      <c r="O5" s="19" t="s">
        <v>57</v>
      </c>
      <c r="P5" s="19" t="s">
        <v>58</v>
      </c>
      <c r="Q5" s="4" t="s">
        <v>56</v>
      </c>
      <c r="R5" s="19" t="s">
        <v>57</v>
      </c>
      <c r="S5" s="19" t="s">
        <v>58</v>
      </c>
      <c r="T5" s="26"/>
      <c r="U5" s="26"/>
      <c r="V5" s="26"/>
      <c r="W5" s="27"/>
      <c r="X5" s="2"/>
      <c r="Y5" s="2"/>
      <c r="Z5" s="2"/>
      <c r="AA5" s="2"/>
      <c r="AB5" s="2"/>
      <c r="AC5" s="2"/>
      <c r="AD5" s="2"/>
      <c r="AE5" s="2"/>
      <c r="AF5" s="2"/>
      <c r="AG5" s="2"/>
      <c r="AH5" s="2"/>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ht="21.6">
      <c r="A6" s="6" t="s">
        <v>59</v>
      </c>
      <c r="B6" s="7"/>
      <c r="C6" s="8" t="s">
        <v>60</v>
      </c>
      <c r="D6" s="8" t="s">
        <v>60</v>
      </c>
      <c r="E6" s="7"/>
      <c r="F6" s="7"/>
      <c r="G6" s="7"/>
      <c r="H6" s="8" t="s">
        <v>61</v>
      </c>
      <c r="I6" s="8" t="s">
        <v>61</v>
      </c>
      <c r="J6" s="8" t="s">
        <v>61</v>
      </c>
      <c r="K6" s="8" t="s">
        <v>62</v>
      </c>
      <c r="L6" s="8" t="s">
        <v>62</v>
      </c>
      <c r="M6" s="8" t="s">
        <v>62</v>
      </c>
      <c r="N6" s="7"/>
      <c r="O6" s="7"/>
      <c r="P6" s="7"/>
      <c r="Q6" s="7"/>
      <c r="R6" s="7"/>
      <c r="S6" s="7"/>
      <c r="T6" s="7"/>
      <c r="U6" s="7"/>
      <c r="V6" s="7"/>
      <c r="W6" s="9"/>
      <c r="X6" s="9"/>
      <c r="Y6" s="9"/>
      <c r="Z6" s="9"/>
      <c r="AA6" s="9"/>
      <c r="AB6" s="9"/>
      <c r="AC6" s="9"/>
      <c r="AD6" s="9"/>
      <c r="AE6" s="9"/>
      <c r="AF6" s="9"/>
      <c r="AG6" s="9"/>
      <c r="AH6" s="9"/>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6" t="s">
        <v>20</v>
      </c>
      <c r="B7" s="7"/>
      <c r="C7" s="8"/>
      <c r="D7" s="8"/>
      <c r="E7" s="7"/>
      <c r="F7" s="7"/>
      <c r="G7" s="7"/>
      <c r="H7" s="8"/>
      <c r="I7" s="8"/>
      <c r="J7" s="8"/>
      <c r="K7" s="8"/>
      <c r="L7" s="8"/>
      <c r="M7" s="8"/>
      <c r="N7" s="7"/>
      <c r="O7" s="7"/>
      <c r="P7" s="7"/>
      <c r="Q7" s="7"/>
      <c r="R7" s="7"/>
      <c r="S7" s="7"/>
      <c r="T7" s="7"/>
      <c r="U7" s="7"/>
      <c r="V7" s="7"/>
      <c r="W7" s="9"/>
      <c r="X7" s="9"/>
      <c r="Y7" s="9"/>
      <c r="Z7" s="9"/>
      <c r="AA7" s="9"/>
      <c r="AB7" s="9"/>
      <c r="AC7" s="9"/>
      <c r="AD7" s="9"/>
      <c r="AE7" s="9"/>
      <c r="AF7" s="9"/>
      <c r="AG7" s="9"/>
      <c r="AH7" s="9"/>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t="s">
        <v>63</v>
      </c>
      <c r="B8">
        <v>15291</v>
      </c>
      <c r="C8">
        <v>0.1</v>
      </c>
      <c r="D8">
        <v>36</v>
      </c>
      <c r="E8">
        <v>1</v>
      </c>
      <c r="F8">
        <v>1</v>
      </c>
      <c r="G8">
        <v>2</v>
      </c>
      <c r="H8">
        <v>1</v>
      </c>
      <c r="I8">
        <v>0</v>
      </c>
      <c r="J8">
        <v>0</v>
      </c>
      <c r="K8">
        <v>1</v>
      </c>
      <c r="L8">
        <v>0</v>
      </c>
      <c r="M8">
        <v>0</v>
      </c>
      <c r="N8">
        <v>1</v>
      </c>
      <c r="O8">
        <v>0</v>
      </c>
      <c r="P8">
        <v>0</v>
      </c>
      <c r="Q8">
        <v>1</v>
      </c>
      <c r="R8">
        <v>0</v>
      </c>
      <c r="S8">
        <v>0</v>
      </c>
      <c r="T8" t="s">
        <v>64</v>
      </c>
      <c r="U8" t="s">
        <v>65</v>
      </c>
      <c r="V8" t="s">
        <v>66</v>
      </c>
      <c r="Y8" t="s">
        <v>67</v>
      </c>
      <c r="Z8">
        <v>0.1</v>
      </c>
      <c r="AA8" t="s">
        <v>68</v>
      </c>
      <c r="AB8" t="s">
        <v>68</v>
      </c>
      <c r="AC8" t="s">
        <v>68</v>
      </c>
      <c r="AD8" t="s">
        <v>68</v>
      </c>
      <c r="AE8" t="s">
        <v>68</v>
      </c>
      <c r="AF8" t="s">
        <v>68</v>
      </c>
      <c r="AG8" t="s">
        <v>68</v>
      </c>
      <c r="AH8" t="s">
        <v>68</v>
      </c>
    </row>
    <row r="9" spans="1:72">
      <c r="A9" t="s">
        <v>69</v>
      </c>
      <c r="B9">
        <v>13299</v>
      </c>
      <c r="C9">
        <v>0.5</v>
      </c>
      <c r="D9">
        <v>13</v>
      </c>
      <c r="E9">
        <v>4</v>
      </c>
      <c r="F9">
        <v>2500</v>
      </c>
      <c r="G9">
        <v>40000</v>
      </c>
      <c r="H9">
        <v>4</v>
      </c>
      <c r="I9">
        <v>1500</v>
      </c>
      <c r="J9">
        <v>25000</v>
      </c>
      <c r="K9">
        <v>4</v>
      </c>
      <c r="L9">
        <v>500</v>
      </c>
      <c r="M9">
        <v>5000</v>
      </c>
      <c r="N9">
        <v>4</v>
      </c>
      <c r="O9">
        <v>50</v>
      </c>
      <c r="P9">
        <v>350</v>
      </c>
      <c r="Q9">
        <v>4</v>
      </c>
      <c r="R9">
        <v>0</v>
      </c>
      <c r="S9">
        <v>5</v>
      </c>
      <c r="T9" t="s">
        <v>70</v>
      </c>
      <c r="U9" t="s">
        <v>65</v>
      </c>
      <c r="V9" t="s">
        <v>66</v>
      </c>
      <c r="Y9" t="s">
        <v>71</v>
      </c>
      <c r="Z9">
        <v>0.5</v>
      </c>
      <c r="AA9" t="s">
        <v>68</v>
      </c>
      <c r="AB9" t="s">
        <v>68</v>
      </c>
      <c r="AC9" t="s">
        <v>68</v>
      </c>
      <c r="AD9" t="s">
        <v>68</v>
      </c>
      <c r="AE9" t="s">
        <v>68</v>
      </c>
      <c r="AF9" t="s">
        <v>68</v>
      </c>
      <c r="AG9" t="s">
        <v>68</v>
      </c>
      <c r="AH9" t="s">
        <v>68</v>
      </c>
    </row>
    <row r="10" spans="1:72">
      <c r="A10" t="s">
        <v>72</v>
      </c>
      <c r="B10">
        <v>15264</v>
      </c>
      <c r="C10">
        <v>0.5</v>
      </c>
      <c r="D10">
        <v>180</v>
      </c>
      <c r="E10">
        <v>210</v>
      </c>
      <c r="F10">
        <v>10000</v>
      </c>
      <c r="G10">
        <v>11000</v>
      </c>
      <c r="H10">
        <v>210</v>
      </c>
      <c r="I10">
        <v>1900</v>
      </c>
      <c r="J10">
        <v>2300</v>
      </c>
      <c r="K10">
        <v>210</v>
      </c>
      <c r="L10">
        <v>83</v>
      </c>
      <c r="M10">
        <v>110</v>
      </c>
      <c r="N10">
        <v>210</v>
      </c>
      <c r="O10">
        <v>0</v>
      </c>
      <c r="P10">
        <v>0</v>
      </c>
      <c r="Q10">
        <v>210</v>
      </c>
      <c r="R10">
        <v>0</v>
      </c>
      <c r="S10">
        <v>0</v>
      </c>
      <c r="T10" t="s">
        <v>64</v>
      </c>
      <c r="U10" t="s">
        <v>65</v>
      </c>
      <c r="V10" t="s">
        <v>66</v>
      </c>
      <c r="Y10" t="s">
        <v>73</v>
      </c>
      <c r="Z10">
        <v>0.5</v>
      </c>
      <c r="AA10" t="s">
        <v>68</v>
      </c>
      <c r="AB10" t="s">
        <v>68</v>
      </c>
      <c r="AC10" t="s">
        <v>68</v>
      </c>
      <c r="AD10" t="s">
        <v>68</v>
      </c>
      <c r="AE10" t="s">
        <v>68</v>
      </c>
      <c r="AF10" t="s">
        <v>68</v>
      </c>
      <c r="AG10" t="s">
        <v>68</v>
      </c>
      <c r="AH10" t="s">
        <v>68</v>
      </c>
    </row>
    <row r="11" spans="1:72">
      <c r="A11" t="s">
        <v>74</v>
      </c>
      <c r="B11">
        <v>6034</v>
      </c>
      <c r="C11">
        <v>0.48</v>
      </c>
      <c r="D11">
        <v>0</v>
      </c>
      <c r="E11">
        <v>2</v>
      </c>
      <c r="F11">
        <v>56</v>
      </c>
      <c r="G11">
        <v>500</v>
      </c>
      <c r="H11">
        <v>2</v>
      </c>
      <c r="I11">
        <v>50</v>
      </c>
      <c r="J11">
        <v>310</v>
      </c>
      <c r="K11">
        <v>2</v>
      </c>
      <c r="L11">
        <v>12</v>
      </c>
      <c r="M11">
        <v>37</v>
      </c>
      <c r="N11">
        <v>2</v>
      </c>
      <c r="O11">
        <v>1</v>
      </c>
      <c r="P11">
        <v>3</v>
      </c>
      <c r="Q11">
        <v>2</v>
      </c>
      <c r="R11">
        <v>0</v>
      </c>
      <c r="S11">
        <v>0</v>
      </c>
      <c r="T11" t="s">
        <v>70</v>
      </c>
      <c r="U11" t="s">
        <v>65</v>
      </c>
      <c r="V11" t="s">
        <v>66</v>
      </c>
      <c r="Y11" t="s">
        <v>75</v>
      </c>
      <c r="Z11">
        <v>0.48</v>
      </c>
      <c r="AA11" t="s">
        <v>68</v>
      </c>
      <c r="AB11" t="s">
        <v>68</v>
      </c>
      <c r="AC11" t="s">
        <v>68</v>
      </c>
      <c r="AD11" t="s">
        <v>68</v>
      </c>
      <c r="AE11" t="s">
        <v>68</v>
      </c>
      <c r="AF11" t="s">
        <v>68</v>
      </c>
      <c r="AG11" t="s">
        <v>68</v>
      </c>
      <c r="AH11" t="s">
        <v>68</v>
      </c>
    </row>
    <row r="12" spans="1:72">
      <c r="A12" t="s">
        <v>76</v>
      </c>
      <c r="B12">
        <v>12413</v>
      </c>
      <c r="C12">
        <v>0.87</v>
      </c>
      <c r="D12">
        <v>1</v>
      </c>
      <c r="E12">
        <v>3</v>
      </c>
      <c r="F12">
        <v>100</v>
      </c>
      <c r="G12">
        <v>900</v>
      </c>
      <c r="H12">
        <v>3</v>
      </c>
      <c r="I12">
        <v>90</v>
      </c>
      <c r="J12">
        <v>570</v>
      </c>
      <c r="K12">
        <v>3</v>
      </c>
      <c r="L12">
        <v>23</v>
      </c>
      <c r="M12">
        <v>68</v>
      </c>
      <c r="N12">
        <v>3</v>
      </c>
      <c r="O12">
        <v>1</v>
      </c>
      <c r="P12">
        <v>6</v>
      </c>
      <c r="Q12">
        <v>3</v>
      </c>
      <c r="R12">
        <v>0</v>
      </c>
      <c r="S12">
        <v>0</v>
      </c>
      <c r="T12" t="s">
        <v>70</v>
      </c>
      <c r="U12" t="s">
        <v>65</v>
      </c>
      <c r="V12" t="s">
        <v>66</v>
      </c>
      <c r="Y12" t="s">
        <v>75</v>
      </c>
      <c r="Z12">
        <v>0.87</v>
      </c>
      <c r="AA12" t="s">
        <v>68</v>
      </c>
      <c r="AB12" t="s">
        <v>68</v>
      </c>
      <c r="AC12" t="s">
        <v>68</v>
      </c>
      <c r="AD12" t="s">
        <v>68</v>
      </c>
      <c r="AE12" t="s">
        <v>68</v>
      </c>
      <c r="AF12" t="s">
        <v>68</v>
      </c>
      <c r="AG12" t="s">
        <v>68</v>
      </c>
      <c r="AH12" t="s">
        <v>68</v>
      </c>
    </row>
    <row r="13" spans="1:72">
      <c r="A13" t="s">
        <v>77</v>
      </c>
      <c r="B13">
        <v>15231</v>
      </c>
      <c r="C13">
        <v>0.36</v>
      </c>
      <c r="D13">
        <v>2</v>
      </c>
      <c r="E13">
        <v>4</v>
      </c>
      <c r="F13">
        <v>0</v>
      </c>
      <c r="G13">
        <v>0</v>
      </c>
      <c r="H13">
        <v>4</v>
      </c>
      <c r="I13">
        <v>0</v>
      </c>
      <c r="J13">
        <v>0</v>
      </c>
      <c r="K13">
        <v>4</v>
      </c>
      <c r="L13">
        <v>0</v>
      </c>
      <c r="M13">
        <v>0</v>
      </c>
      <c r="N13">
        <v>4</v>
      </c>
      <c r="O13">
        <v>0</v>
      </c>
      <c r="P13">
        <v>0</v>
      </c>
      <c r="Q13">
        <v>4</v>
      </c>
      <c r="R13">
        <v>0</v>
      </c>
      <c r="S13">
        <v>0</v>
      </c>
      <c r="T13" t="s">
        <v>64</v>
      </c>
      <c r="U13" t="s">
        <v>65</v>
      </c>
      <c r="V13" t="s">
        <v>65</v>
      </c>
      <c r="Y13" t="s">
        <v>78</v>
      </c>
      <c r="Z13">
        <v>0.36</v>
      </c>
      <c r="AA13" t="s">
        <v>68</v>
      </c>
      <c r="AB13" t="s">
        <v>68</v>
      </c>
      <c r="AC13" t="s">
        <v>68</v>
      </c>
      <c r="AD13" t="s">
        <v>68</v>
      </c>
      <c r="AE13" t="s">
        <v>68</v>
      </c>
      <c r="AF13" t="s">
        <v>68</v>
      </c>
      <c r="AG13" t="s">
        <v>68</v>
      </c>
      <c r="AH13" t="s">
        <v>68</v>
      </c>
    </row>
    <row r="14" spans="1:72">
      <c r="A14" t="s">
        <v>79</v>
      </c>
      <c r="B14">
        <v>13441</v>
      </c>
      <c r="C14">
        <v>0.4</v>
      </c>
      <c r="D14">
        <v>3</v>
      </c>
      <c r="E14">
        <v>1</v>
      </c>
      <c r="F14">
        <v>0</v>
      </c>
      <c r="G14">
        <v>40</v>
      </c>
      <c r="H14">
        <v>1</v>
      </c>
      <c r="I14">
        <v>0</v>
      </c>
      <c r="J14">
        <v>2</v>
      </c>
      <c r="K14">
        <v>1</v>
      </c>
      <c r="L14">
        <v>0</v>
      </c>
      <c r="M14">
        <v>0</v>
      </c>
      <c r="N14">
        <v>1</v>
      </c>
      <c r="O14">
        <v>0</v>
      </c>
      <c r="P14">
        <v>0</v>
      </c>
      <c r="Q14">
        <v>1</v>
      </c>
      <c r="R14">
        <v>0</v>
      </c>
      <c r="S14">
        <v>0</v>
      </c>
      <c r="T14" t="s">
        <v>70</v>
      </c>
      <c r="U14" t="s">
        <v>66</v>
      </c>
      <c r="V14" t="s">
        <v>66</v>
      </c>
      <c r="Y14" t="s">
        <v>80</v>
      </c>
      <c r="Z14">
        <v>0.4</v>
      </c>
      <c r="AA14" t="s">
        <v>68</v>
      </c>
      <c r="AB14" t="s">
        <v>68</v>
      </c>
      <c r="AC14" t="s">
        <v>68</v>
      </c>
      <c r="AD14" t="s">
        <v>68</v>
      </c>
      <c r="AE14" t="s">
        <v>68</v>
      </c>
      <c r="AF14" t="s">
        <v>68</v>
      </c>
      <c r="AG14" t="s">
        <v>68</v>
      </c>
      <c r="AH14" t="s">
        <v>68</v>
      </c>
    </row>
    <row r="15" spans="1:72">
      <c r="A15" t="s">
        <v>81</v>
      </c>
      <c r="B15">
        <v>12204</v>
      </c>
      <c r="C15">
        <v>0.1</v>
      </c>
      <c r="D15">
        <v>18</v>
      </c>
      <c r="E15">
        <v>1</v>
      </c>
      <c r="F15">
        <v>150</v>
      </c>
      <c r="G15">
        <v>1400</v>
      </c>
      <c r="H15">
        <v>1</v>
      </c>
      <c r="I15">
        <v>39</v>
      </c>
      <c r="J15">
        <v>350</v>
      </c>
      <c r="K15">
        <v>1</v>
      </c>
      <c r="L15">
        <v>2</v>
      </c>
      <c r="M15">
        <v>28</v>
      </c>
      <c r="N15">
        <v>1</v>
      </c>
      <c r="O15">
        <v>0</v>
      </c>
      <c r="P15">
        <v>0</v>
      </c>
      <c r="Q15">
        <v>1</v>
      </c>
      <c r="R15">
        <v>0</v>
      </c>
      <c r="S15">
        <v>0</v>
      </c>
      <c r="T15" t="s">
        <v>82</v>
      </c>
      <c r="U15" t="s">
        <v>83</v>
      </c>
      <c r="V15" t="s">
        <v>66</v>
      </c>
      <c r="Y15" t="s">
        <v>84</v>
      </c>
      <c r="Z15">
        <v>0.1</v>
      </c>
      <c r="AA15" t="s">
        <v>68</v>
      </c>
      <c r="AB15" t="s">
        <v>68</v>
      </c>
      <c r="AC15" t="s">
        <v>68</v>
      </c>
      <c r="AD15" t="s">
        <v>68</v>
      </c>
      <c r="AE15" t="s">
        <v>68</v>
      </c>
      <c r="AF15" t="s">
        <v>68</v>
      </c>
      <c r="AG15" t="s">
        <v>68</v>
      </c>
      <c r="AH15" t="s">
        <v>68</v>
      </c>
    </row>
    <row r="16" spans="1:72">
      <c r="A16" t="s">
        <v>85</v>
      </c>
      <c r="B16">
        <v>13450</v>
      </c>
      <c r="C16">
        <v>0.36</v>
      </c>
      <c r="D16">
        <v>22</v>
      </c>
      <c r="E16">
        <v>3</v>
      </c>
      <c r="F16">
        <v>0</v>
      </c>
      <c r="G16">
        <v>0</v>
      </c>
      <c r="H16">
        <v>3</v>
      </c>
      <c r="I16">
        <v>0</v>
      </c>
      <c r="J16">
        <v>0</v>
      </c>
      <c r="K16">
        <v>3</v>
      </c>
      <c r="L16">
        <v>0</v>
      </c>
      <c r="M16">
        <v>0</v>
      </c>
      <c r="N16">
        <v>3</v>
      </c>
      <c r="O16">
        <v>0</v>
      </c>
      <c r="P16">
        <v>0</v>
      </c>
      <c r="Q16">
        <v>3</v>
      </c>
      <c r="R16">
        <v>0</v>
      </c>
      <c r="S16">
        <v>0</v>
      </c>
      <c r="T16" t="s">
        <v>82</v>
      </c>
      <c r="U16" t="s">
        <v>66</v>
      </c>
      <c r="V16" t="s">
        <v>66</v>
      </c>
      <c r="Y16" t="s">
        <v>86</v>
      </c>
      <c r="Z16">
        <v>0.36</v>
      </c>
      <c r="AA16" t="s">
        <v>68</v>
      </c>
      <c r="AB16" t="s">
        <v>68</v>
      </c>
      <c r="AC16" t="s">
        <v>68</v>
      </c>
      <c r="AD16" t="s">
        <v>68</v>
      </c>
      <c r="AE16" t="s">
        <v>68</v>
      </c>
      <c r="AF16" t="s">
        <v>68</v>
      </c>
      <c r="AG16" t="s">
        <v>68</v>
      </c>
      <c r="AH16" t="s">
        <v>68</v>
      </c>
    </row>
    <row r="17" spans="1:34">
      <c r="A17" t="s">
        <v>87</v>
      </c>
      <c r="B17">
        <v>3992</v>
      </c>
      <c r="C17">
        <v>0.4</v>
      </c>
      <c r="D17">
        <v>2</v>
      </c>
      <c r="E17">
        <v>0</v>
      </c>
      <c r="F17">
        <v>16</v>
      </c>
      <c r="G17">
        <v>40</v>
      </c>
      <c r="H17">
        <v>0</v>
      </c>
      <c r="I17">
        <v>0</v>
      </c>
      <c r="J17">
        <v>0</v>
      </c>
      <c r="K17">
        <v>0</v>
      </c>
      <c r="L17">
        <v>0</v>
      </c>
      <c r="M17">
        <v>0</v>
      </c>
      <c r="N17">
        <v>0</v>
      </c>
      <c r="O17">
        <v>0</v>
      </c>
      <c r="P17">
        <v>0</v>
      </c>
      <c r="Q17">
        <v>0</v>
      </c>
      <c r="R17">
        <v>0</v>
      </c>
      <c r="S17">
        <v>0</v>
      </c>
      <c r="T17" t="s">
        <v>70</v>
      </c>
      <c r="U17" t="s">
        <v>83</v>
      </c>
      <c r="V17" t="s">
        <v>66</v>
      </c>
      <c r="Y17" t="s">
        <v>88</v>
      </c>
      <c r="Z17">
        <v>0.4</v>
      </c>
      <c r="AA17" t="s">
        <v>68</v>
      </c>
      <c r="AB17" t="s">
        <v>68</v>
      </c>
      <c r="AC17" t="s">
        <v>68</v>
      </c>
      <c r="AD17" t="s">
        <v>68</v>
      </c>
      <c r="AE17" t="s">
        <v>68</v>
      </c>
      <c r="AF17" t="s">
        <v>68</v>
      </c>
      <c r="AG17" t="s">
        <v>68</v>
      </c>
      <c r="AH17" t="s">
        <v>68</v>
      </c>
    </row>
    <row r="18" spans="1:34">
      <c r="A18" t="s">
        <v>89</v>
      </c>
      <c r="B18">
        <v>13976</v>
      </c>
      <c r="C18">
        <v>0.67500000000000004</v>
      </c>
      <c r="D18">
        <v>11</v>
      </c>
      <c r="E18">
        <v>6</v>
      </c>
      <c r="F18">
        <v>1900</v>
      </c>
      <c r="G18">
        <v>40000</v>
      </c>
      <c r="H18">
        <v>6</v>
      </c>
      <c r="I18">
        <v>1100</v>
      </c>
      <c r="J18">
        <v>19000</v>
      </c>
      <c r="K18">
        <v>6</v>
      </c>
      <c r="L18">
        <v>320</v>
      </c>
      <c r="M18">
        <v>3300</v>
      </c>
      <c r="N18">
        <v>6</v>
      </c>
      <c r="O18">
        <v>32</v>
      </c>
      <c r="P18">
        <v>220</v>
      </c>
      <c r="Q18">
        <v>6</v>
      </c>
      <c r="R18">
        <v>0</v>
      </c>
      <c r="S18">
        <v>3</v>
      </c>
      <c r="T18" t="s">
        <v>64</v>
      </c>
      <c r="U18" t="s">
        <v>66</v>
      </c>
      <c r="V18" t="s">
        <v>66</v>
      </c>
      <c r="Y18" t="s">
        <v>90</v>
      </c>
      <c r="Z18">
        <v>0.36</v>
      </c>
      <c r="AA18" t="s">
        <v>71</v>
      </c>
      <c r="AB18">
        <v>0.315</v>
      </c>
      <c r="AC18" t="s">
        <v>68</v>
      </c>
      <c r="AD18" t="s">
        <v>68</v>
      </c>
      <c r="AE18" t="s">
        <v>68</v>
      </c>
      <c r="AF18" t="s">
        <v>68</v>
      </c>
      <c r="AG18" t="s">
        <v>68</v>
      </c>
      <c r="AH18" t="s">
        <v>68</v>
      </c>
    </row>
    <row r="19" spans="1:34">
      <c r="A19" t="s">
        <v>91</v>
      </c>
      <c r="B19">
        <v>13752</v>
      </c>
      <c r="C19">
        <v>0.24</v>
      </c>
      <c r="D19">
        <v>1</v>
      </c>
      <c r="E19">
        <v>10</v>
      </c>
      <c r="F19">
        <v>0</v>
      </c>
      <c r="G19">
        <v>0</v>
      </c>
      <c r="H19">
        <v>10</v>
      </c>
      <c r="I19">
        <v>0</v>
      </c>
      <c r="J19">
        <v>0</v>
      </c>
      <c r="K19">
        <v>10</v>
      </c>
      <c r="L19">
        <v>0</v>
      </c>
      <c r="M19">
        <v>0</v>
      </c>
      <c r="N19">
        <v>10</v>
      </c>
      <c r="O19">
        <v>0</v>
      </c>
      <c r="P19">
        <v>0</v>
      </c>
      <c r="Q19">
        <v>10</v>
      </c>
      <c r="R19">
        <v>0</v>
      </c>
      <c r="S19">
        <v>0</v>
      </c>
      <c r="T19" t="s">
        <v>64</v>
      </c>
      <c r="U19" t="s">
        <v>83</v>
      </c>
      <c r="V19" t="s">
        <v>66</v>
      </c>
      <c r="Y19" t="s">
        <v>92</v>
      </c>
      <c r="Z19">
        <v>0.24</v>
      </c>
      <c r="AA19" t="s">
        <v>68</v>
      </c>
      <c r="AB19" t="s">
        <v>68</v>
      </c>
      <c r="AC19" t="s">
        <v>68</v>
      </c>
      <c r="AD19" t="s">
        <v>68</v>
      </c>
      <c r="AE19" t="s">
        <v>68</v>
      </c>
      <c r="AF19" t="s">
        <v>68</v>
      </c>
      <c r="AG19" t="s">
        <v>68</v>
      </c>
      <c r="AH19" t="s">
        <v>68</v>
      </c>
    </row>
    <row r="20" spans="1:34">
      <c r="A20" t="s">
        <v>93</v>
      </c>
      <c r="B20">
        <v>13858</v>
      </c>
      <c r="C20">
        <v>0.06</v>
      </c>
      <c r="D20">
        <v>0</v>
      </c>
      <c r="E20">
        <v>2</v>
      </c>
      <c r="F20">
        <v>0</v>
      </c>
      <c r="G20">
        <v>0</v>
      </c>
      <c r="H20">
        <v>2</v>
      </c>
      <c r="I20">
        <v>0</v>
      </c>
      <c r="J20">
        <v>0</v>
      </c>
      <c r="K20">
        <v>2</v>
      </c>
      <c r="L20">
        <v>0</v>
      </c>
      <c r="M20">
        <v>0</v>
      </c>
      <c r="N20">
        <v>2</v>
      </c>
      <c r="O20">
        <v>0</v>
      </c>
      <c r="P20">
        <v>0</v>
      </c>
      <c r="Q20">
        <v>2</v>
      </c>
      <c r="R20">
        <v>0</v>
      </c>
      <c r="S20">
        <v>0</v>
      </c>
      <c r="T20" t="s">
        <v>64</v>
      </c>
      <c r="U20" t="s">
        <v>83</v>
      </c>
      <c r="V20" t="s">
        <v>66</v>
      </c>
      <c r="Y20" t="s">
        <v>92</v>
      </c>
      <c r="Z20">
        <v>0.06</v>
      </c>
      <c r="AA20" t="s">
        <v>68</v>
      </c>
      <c r="AB20" t="s">
        <v>68</v>
      </c>
      <c r="AC20" t="s">
        <v>68</v>
      </c>
      <c r="AD20" t="s">
        <v>68</v>
      </c>
      <c r="AE20" t="s">
        <v>68</v>
      </c>
      <c r="AF20" t="s">
        <v>68</v>
      </c>
      <c r="AG20" t="s">
        <v>68</v>
      </c>
      <c r="AH20" t="s">
        <v>68</v>
      </c>
    </row>
    <row r="21" spans="1:34">
      <c r="A21" t="s">
        <v>94</v>
      </c>
      <c r="B21">
        <v>12593</v>
      </c>
      <c r="C21">
        <v>0.36</v>
      </c>
      <c r="D21">
        <v>2</v>
      </c>
      <c r="E21">
        <v>4</v>
      </c>
      <c r="F21">
        <v>0</v>
      </c>
      <c r="G21">
        <v>0</v>
      </c>
      <c r="H21">
        <v>4</v>
      </c>
      <c r="I21">
        <v>0</v>
      </c>
      <c r="J21">
        <v>0</v>
      </c>
      <c r="K21">
        <v>4</v>
      </c>
      <c r="L21">
        <v>0</v>
      </c>
      <c r="M21">
        <v>0</v>
      </c>
      <c r="N21">
        <v>4</v>
      </c>
      <c r="O21">
        <v>0</v>
      </c>
      <c r="P21">
        <v>0</v>
      </c>
      <c r="Q21">
        <v>4</v>
      </c>
      <c r="R21">
        <v>0</v>
      </c>
      <c r="S21">
        <v>0</v>
      </c>
      <c r="T21" t="s">
        <v>64</v>
      </c>
      <c r="U21" t="s">
        <v>65</v>
      </c>
      <c r="V21" t="s">
        <v>65</v>
      </c>
      <c r="Y21" t="s">
        <v>78</v>
      </c>
      <c r="Z21">
        <v>0.36</v>
      </c>
      <c r="AA21" t="s">
        <v>68</v>
      </c>
      <c r="AB21" t="s">
        <v>68</v>
      </c>
      <c r="AC21" t="s">
        <v>68</v>
      </c>
      <c r="AD21" t="s">
        <v>68</v>
      </c>
      <c r="AE21" t="s">
        <v>68</v>
      </c>
      <c r="AF21" t="s">
        <v>68</v>
      </c>
      <c r="AG21" t="s">
        <v>68</v>
      </c>
      <c r="AH21" t="s">
        <v>68</v>
      </c>
    </row>
    <row r="22" spans="1:34">
      <c r="A22" t="s">
        <v>95</v>
      </c>
      <c r="B22">
        <v>14464</v>
      </c>
      <c r="C22">
        <v>0.14649999999999999</v>
      </c>
      <c r="D22">
        <v>40</v>
      </c>
      <c r="E22">
        <v>100</v>
      </c>
      <c r="F22">
        <v>150</v>
      </c>
      <c r="G22">
        <v>430</v>
      </c>
      <c r="H22">
        <v>100</v>
      </c>
      <c r="I22">
        <v>91</v>
      </c>
      <c r="J22">
        <v>190</v>
      </c>
      <c r="K22">
        <v>100</v>
      </c>
      <c r="L22">
        <v>54</v>
      </c>
      <c r="M22">
        <v>68</v>
      </c>
      <c r="N22">
        <v>100</v>
      </c>
      <c r="O22">
        <v>28</v>
      </c>
      <c r="P22">
        <v>29</v>
      </c>
      <c r="Q22">
        <v>100</v>
      </c>
      <c r="R22">
        <v>9</v>
      </c>
      <c r="S22">
        <v>10</v>
      </c>
      <c r="T22" t="s">
        <v>64</v>
      </c>
      <c r="U22" t="s">
        <v>65</v>
      </c>
      <c r="V22" t="s">
        <v>66</v>
      </c>
      <c r="Y22" t="s">
        <v>96</v>
      </c>
      <c r="Z22">
        <v>2.5000000000000001E-3</v>
      </c>
      <c r="AA22" t="s">
        <v>97</v>
      </c>
      <c r="AB22">
        <v>0.14399999999999999</v>
      </c>
      <c r="AC22" t="s">
        <v>68</v>
      </c>
      <c r="AD22" t="s">
        <v>68</v>
      </c>
      <c r="AE22" t="s">
        <v>68</v>
      </c>
      <c r="AF22" t="s">
        <v>68</v>
      </c>
      <c r="AG22" t="s">
        <v>68</v>
      </c>
      <c r="AH22" t="s">
        <v>68</v>
      </c>
    </row>
    <row r="23" spans="1:34">
      <c r="A23" t="s">
        <v>98</v>
      </c>
      <c r="B23">
        <v>11962</v>
      </c>
      <c r="C23">
        <v>0.36</v>
      </c>
      <c r="D23">
        <v>2</v>
      </c>
      <c r="E23">
        <v>4</v>
      </c>
      <c r="F23">
        <v>0</v>
      </c>
      <c r="G23">
        <v>0</v>
      </c>
      <c r="H23">
        <v>4</v>
      </c>
      <c r="I23">
        <v>0</v>
      </c>
      <c r="J23">
        <v>0</v>
      </c>
      <c r="K23">
        <v>4</v>
      </c>
      <c r="L23">
        <v>0</v>
      </c>
      <c r="M23">
        <v>0</v>
      </c>
      <c r="N23">
        <v>4</v>
      </c>
      <c r="O23">
        <v>0</v>
      </c>
      <c r="P23">
        <v>0</v>
      </c>
      <c r="Q23">
        <v>4</v>
      </c>
      <c r="R23">
        <v>0</v>
      </c>
      <c r="S23">
        <v>0</v>
      </c>
      <c r="T23" t="s">
        <v>82</v>
      </c>
      <c r="U23" t="s">
        <v>65</v>
      </c>
      <c r="V23" t="s">
        <v>65</v>
      </c>
      <c r="Y23" t="s">
        <v>78</v>
      </c>
      <c r="Z23">
        <v>0.36</v>
      </c>
      <c r="AA23" t="s">
        <v>68</v>
      </c>
      <c r="AB23" t="s">
        <v>68</v>
      </c>
      <c r="AC23" t="s">
        <v>68</v>
      </c>
      <c r="AD23" t="s">
        <v>68</v>
      </c>
      <c r="AE23" t="s">
        <v>68</v>
      </c>
      <c r="AF23" t="s">
        <v>68</v>
      </c>
      <c r="AG23" t="s">
        <v>68</v>
      </c>
      <c r="AH23" t="s">
        <v>68</v>
      </c>
    </row>
    <row r="24" spans="1:34">
      <c r="A24" t="s">
        <v>99</v>
      </c>
      <c r="B24">
        <v>15249</v>
      </c>
      <c r="C24">
        <v>0.36</v>
      </c>
      <c r="D24">
        <v>2</v>
      </c>
      <c r="E24">
        <v>4</v>
      </c>
      <c r="F24">
        <v>0</v>
      </c>
      <c r="G24">
        <v>0</v>
      </c>
      <c r="H24">
        <v>4</v>
      </c>
      <c r="I24">
        <v>0</v>
      </c>
      <c r="J24">
        <v>0</v>
      </c>
      <c r="K24">
        <v>4</v>
      </c>
      <c r="L24">
        <v>0</v>
      </c>
      <c r="M24">
        <v>0</v>
      </c>
      <c r="N24">
        <v>4</v>
      </c>
      <c r="O24">
        <v>0</v>
      </c>
      <c r="P24">
        <v>0</v>
      </c>
      <c r="Q24">
        <v>4</v>
      </c>
      <c r="R24">
        <v>0</v>
      </c>
      <c r="S24">
        <v>0</v>
      </c>
      <c r="T24" t="s">
        <v>64</v>
      </c>
      <c r="U24" t="s">
        <v>65</v>
      </c>
      <c r="V24" t="s">
        <v>65</v>
      </c>
      <c r="Y24" t="s">
        <v>78</v>
      </c>
      <c r="Z24">
        <v>0.36</v>
      </c>
      <c r="AA24" t="s">
        <v>68</v>
      </c>
      <c r="AB24" t="s">
        <v>68</v>
      </c>
      <c r="AC24" t="s">
        <v>68</v>
      </c>
      <c r="AD24" t="s">
        <v>68</v>
      </c>
      <c r="AE24" t="s">
        <v>68</v>
      </c>
      <c r="AF24" t="s">
        <v>68</v>
      </c>
      <c r="AG24" t="s">
        <v>68</v>
      </c>
      <c r="AH24" t="s">
        <v>68</v>
      </c>
    </row>
    <row r="25" spans="1:34">
      <c r="A25" t="s">
        <v>100</v>
      </c>
      <c r="B25">
        <v>12423</v>
      </c>
      <c r="C25">
        <v>0.05</v>
      </c>
      <c r="D25">
        <v>0</v>
      </c>
      <c r="E25">
        <v>0</v>
      </c>
      <c r="F25">
        <v>0</v>
      </c>
      <c r="G25">
        <v>0</v>
      </c>
      <c r="H25">
        <v>0</v>
      </c>
      <c r="I25">
        <v>0</v>
      </c>
      <c r="J25">
        <v>0</v>
      </c>
      <c r="K25">
        <v>0</v>
      </c>
      <c r="L25">
        <v>0</v>
      </c>
      <c r="M25">
        <v>0</v>
      </c>
      <c r="N25">
        <v>0</v>
      </c>
      <c r="O25">
        <v>0</v>
      </c>
      <c r="P25">
        <v>0</v>
      </c>
      <c r="Q25">
        <v>0</v>
      </c>
      <c r="R25">
        <v>0</v>
      </c>
      <c r="S25">
        <v>0</v>
      </c>
      <c r="T25" t="s">
        <v>70</v>
      </c>
      <c r="U25" t="s">
        <v>66</v>
      </c>
      <c r="V25" t="s">
        <v>66</v>
      </c>
      <c r="Y25" t="s">
        <v>101</v>
      </c>
      <c r="Z25">
        <v>0.05</v>
      </c>
      <c r="AA25" t="s">
        <v>68</v>
      </c>
      <c r="AB25" t="s">
        <v>68</v>
      </c>
      <c r="AC25" t="s">
        <v>68</v>
      </c>
      <c r="AD25" t="s">
        <v>68</v>
      </c>
      <c r="AE25" t="s">
        <v>68</v>
      </c>
      <c r="AF25" t="s">
        <v>68</v>
      </c>
      <c r="AG25" t="s">
        <v>68</v>
      </c>
      <c r="AH25" t="s">
        <v>68</v>
      </c>
    </row>
    <row r="26" spans="1:34">
      <c r="A26" t="s">
        <v>102</v>
      </c>
      <c r="B26">
        <v>15138</v>
      </c>
      <c r="C26">
        <v>2.97E-3</v>
      </c>
      <c r="D26">
        <v>0</v>
      </c>
      <c r="E26">
        <v>0</v>
      </c>
      <c r="F26">
        <v>0</v>
      </c>
      <c r="G26">
        <v>0</v>
      </c>
      <c r="H26">
        <v>0</v>
      </c>
      <c r="I26">
        <v>0</v>
      </c>
      <c r="J26">
        <v>0</v>
      </c>
      <c r="K26">
        <v>0</v>
      </c>
      <c r="L26">
        <v>0</v>
      </c>
      <c r="M26">
        <v>0</v>
      </c>
      <c r="N26">
        <v>0</v>
      </c>
      <c r="O26">
        <v>0</v>
      </c>
      <c r="P26">
        <v>0</v>
      </c>
      <c r="Q26">
        <v>0</v>
      </c>
      <c r="R26">
        <v>0</v>
      </c>
      <c r="S26">
        <v>0</v>
      </c>
      <c r="T26" t="s">
        <v>64</v>
      </c>
      <c r="U26" t="s">
        <v>65</v>
      </c>
      <c r="V26" t="s">
        <v>66</v>
      </c>
      <c r="Y26" t="s">
        <v>103</v>
      </c>
      <c r="Z26">
        <v>2.97E-3</v>
      </c>
      <c r="AA26" t="s">
        <v>68</v>
      </c>
      <c r="AB26" t="s">
        <v>68</v>
      </c>
      <c r="AC26" t="s">
        <v>68</v>
      </c>
      <c r="AD26" t="s">
        <v>68</v>
      </c>
      <c r="AE26" t="s">
        <v>68</v>
      </c>
      <c r="AF26" t="s">
        <v>68</v>
      </c>
      <c r="AG26" t="s">
        <v>68</v>
      </c>
      <c r="AH26" t="s">
        <v>68</v>
      </c>
    </row>
    <row r="27" spans="1:34">
      <c r="A27" t="s">
        <v>104</v>
      </c>
      <c r="B27">
        <v>15261</v>
      </c>
      <c r="C27">
        <v>0.25</v>
      </c>
      <c r="D27">
        <v>2</v>
      </c>
      <c r="E27">
        <v>1</v>
      </c>
      <c r="F27">
        <v>0</v>
      </c>
      <c r="G27">
        <v>0</v>
      </c>
      <c r="H27">
        <v>1</v>
      </c>
      <c r="I27">
        <v>0</v>
      </c>
      <c r="J27">
        <v>0</v>
      </c>
      <c r="K27">
        <v>1</v>
      </c>
      <c r="L27">
        <v>0</v>
      </c>
      <c r="M27">
        <v>0</v>
      </c>
      <c r="N27">
        <v>1</v>
      </c>
      <c r="O27">
        <v>0</v>
      </c>
      <c r="P27">
        <v>0</v>
      </c>
      <c r="Q27">
        <v>1</v>
      </c>
      <c r="R27">
        <v>0</v>
      </c>
      <c r="S27">
        <v>0</v>
      </c>
      <c r="T27" t="s">
        <v>64</v>
      </c>
      <c r="U27" t="s">
        <v>83</v>
      </c>
      <c r="V27" t="s">
        <v>66</v>
      </c>
      <c r="Y27" t="s">
        <v>105</v>
      </c>
      <c r="Z27">
        <v>0.25</v>
      </c>
      <c r="AA27" t="s">
        <v>68</v>
      </c>
      <c r="AB27" t="s">
        <v>68</v>
      </c>
      <c r="AC27" t="s">
        <v>68</v>
      </c>
      <c r="AD27" t="s">
        <v>68</v>
      </c>
      <c r="AE27" t="s">
        <v>68</v>
      </c>
      <c r="AF27" t="s">
        <v>68</v>
      </c>
      <c r="AG27" t="s">
        <v>68</v>
      </c>
      <c r="AH27" t="s">
        <v>68</v>
      </c>
    </row>
    <row r="28" spans="1:34">
      <c r="A28" t="s">
        <v>106</v>
      </c>
      <c r="B28">
        <v>7774</v>
      </c>
      <c r="C28">
        <v>2.5000000000000001E-2</v>
      </c>
      <c r="D28">
        <v>1700</v>
      </c>
      <c r="E28">
        <v>3</v>
      </c>
      <c r="F28">
        <v>0</v>
      </c>
      <c r="G28">
        <v>0</v>
      </c>
      <c r="H28">
        <v>1</v>
      </c>
      <c r="I28">
        <v>0</v>
      </c>
      <c r="J28">
        <v>0</v>
      </c>
      <c r="K28">
        <v>1</v>
      </c>
      <c r="L28">
        <v>0</v>
      </c>
      <c r="M28">
        <v>0</v>
      </c>
      <c r="N28">
        <v>0</v>
      </c>
      <c r="O28">
        <v>0</v>
      </c>
      <c r="P28">
        <v>0</v>
      </c>
      <c r="Q28">
        <v>0</v>
      </c>
      <c r="R28">
        <v>0</v>
      </c>
      <c r="S28">
        <v>0</v>
      </c>
      <c r="T28" t="s">
        <v>70</v>
      </c>
      <c r="U28" t="s">
        <v>83</v>
      </c>
      <c r="V28" t="s">
        <v>107</v>
      </c>
      <c r="Y28" t="s">
        <v>108</v>
      </c>
      <c r="Z28">
        <v>2.5000000000000001E-2</v>
      </c>
      <c r="AA28" t="s">
        <v>68</v>
      </c>
      <c r="AB28" t="s">
        <v>68</v>
      </c>
      <c r="AC28" t="s">
        <v>68</v>
      </c>
      <c r="AD28" t="s">
        <v>68</v>
      </c>
      <c r="AE28" t="s">
        <v>68</v>
      </c>
      <c r="AF28" t="s">
        <v>68</v>
      </c>
      <c r="AG28" t="s">
        <v>68</v>
      </c>
      <c r="AH28" t="s">
        <v>68</v>
      </c>
    </row>
    <row r="29" spans="1:34">
      <c r="A29" t="s">
        <v>109</v>
      </c>
      <c r="B29">
        <v>13507</v>
      </c>
      <c r="C29">
        <v>2.9700000000000001E-2</v>
      </c>
      <c r="D29">
        <v>0</v>
      </c>
      <c r="E29">
        <v>0</v>
      </c>
      <c r="F29">
        <v>0</v>
      </c>
      <c r="G29">
        <v>0</v>
      </c>
      <c r="H29">
        <v>0</v>
      </c>
      <c r="I29">
        <v>0</v>
      </c>
      <c r="J29">
        <v>0</v>
      </c>
      <c r="K29">
        <v>0</v>
      </c>
      <c r="L29">
        <v>0</v>
      </c>
      <c r="M29">
        <v>0</v>
      </c>
      <c r="N29">
        <v>0</v>
      </c>
      <c r="O29">
        <v>0</v>
      </c>
      <c r="P29">
        <v>0</v>
      </c>
      <c r="Q29">
        <v>0</v>
      </c>
      <c r="R29">
        <v>0</v>
      </c>
      <c r="S29">
        <v>0</v>
      </c>
      <c r="T29" t="s">
        <v>64</v>
      </c>
      <c r="U29" t="s">
        <v>65</v>
      </c>
      <c r="V29" t="s">
        <v>66</v>
      </c>
      <c r="Y29" t="s">
        <v>110</v>
      </c>
      <c r="Z29">
        <v>2.9700000000000001E-2</v>
      </c>
      <c r="AA29" t="s">
        <v>68</v>
      </c>
      <c r="AB29" t="s">
        <v>68</v>
      </c>
      <c r="AC29" t="s">
        <v>68</v>
      </c>
      <c r="AD29" t="s">
        <v>68</v>
      </c>
      <c r="AE29" t="s">
        <v>68</v>
      </c>
      <c r="AF29" t="s">
        <v>68</v>
      </c>
      <c r="AG29" t="s">
        <v>68</v>
      </c>
      <c r="AH29" t="s">
        <v>68</v>
      </c>
    </row>
    <row r="30" spans="1:34" ht="43.2">
      <c r="A30" s="43" t="s">
        <v>111</v>
      </c>
      <c r="B30" s="43">
        <v>14710</v>
      </c>
      <c r="C30" s="43">
        <v>0.5</v>
      </c>
      <c r="D30" s="43">
        <v>1500</v>
      </c>
      <c r="E30" s="43">
        <v>1</v>
      </c>
      <c r="F30" s="43">
        <v>0</v>
      </c>
      <c r="G30" s="43">
        <v>33</v>
      </c>
      <c r="H30" s="43">
        <v>1</v>
      </c>
      <c r="I30" s="43">
        <v>0</v>
      </c>
      <c r="J30" s="43">
        <v>17</v>
      </c>
      <c r="K30" s="43">
        <v>1</v>
      </c>
      <c r="L30" s="43">
        <v>0</v>
      </c>
      <c r="M30" s="43">
        <v>4</v>
      </c>
      <c r="N30" s="43">
        <v>1</v>
      </c>
      <c r="O30" s="43">
        <v>0</v>
      </c>
      <c r="P30" s="43">
        <v>0</v>
      </c>
      <c r="Q30" s="43">
        <v>1</v>
      </c>
      <c r="R30" s="43">
        <v>0</v>
      </c>
      <c r="S30" s="43">
        <v>0</v>
      </c>
      <c r="T30" s="43" t="s">
        <v>64</v>
      </c>
      <c r="U30" s="43" t="s">
        <v>65</v>
      </c>
      <c r="V30" s="43" t="s">
        <v>66</v>
      </c>
      <c r="W30" s="43"/>
      <c r="X30" s="43"/>
      <c r="Y30" s="43" t="s">
        <v>112</v>
      </c>
      <c r="Z30" s="43">
        <v>0.5</v>
      </c>
    </row>
    <row r="31" spans="1:34">
      <c r="A31" t="s">
        <v>113</v>
      </c>
      <c r="B31">
        <v>12523</v>
      </c>
      <c r="C31">
        <v>0.36</v>
      </c>
      <c r="D31">
        <v>2</v>
      </c>
      <c r="E31">
        <v>4</v>
      </c>
      <c r="F31">
        <v>0</v>
      </c>
      <c r="G31">
        <v>0</v>
      </c>
      <c r="H31">
        <v>4</v>
      </c>
      <c r="I31">
        <v>0</v>
      </c>
      <c r="J31">
        <v>0</v>
      </c>
      <c r="K31">
        <v>4</v>
      </c>
      <c r="L31">
        <v>0</v>
      </c>
      <c r="M31">
        <v>0</v>
      </c>
      <c r="N31">
        <v>4</v>
      </c>
      <c r="O31">
        <v>0</v>
      </c>
      <c r="P31">
        <v>0</v>
      </c>
      <c r="Q31">
        <v>4</v>
      </c>
      <c r="R31">
        <v>0</v>
      </c>
      <c r="S31">
        <v>0</v>
      </c>
      <c r="T31" t="s">
        <v>64</v>
      </c>
      <c r="U31" t="s">
        <v>65</v>
      </c>
      <c r="V31" t="s">
        <v>65</v>
      </c>
      <c r="Y31" t="s">
        <v>78</v>
      </c>
      <c r="Z31">
        <v>0.36</v>
      </c>
      <c r="AA31" t="s">
        <v>68</v>
      </c>
      <c r="AB31" t="s">
        <v>68</v>
      </c>
      <c r="AC31" t="s">
        <v>68</v>
      </c>
      <c r="AD31" t="s">
        <v>68</v>
      </c>
      <c r="AE31" t="s">
        <v>68</v>
      </c>
      <c r="AF31" t="s">
        <v>68</v>
      </c>
      <c r="AG31" t="s">
        <v>68</v>
      </c>
      <c r="AH31" t="s">
        <v>68</v>
      </c>
    </row>
    <row r="32" spans="1:34">
      <c r="A32" t="s">
        <v>114</v>
      </c>
      <c r="B32">
        <v>13424</v>
      </c>
      <c r="C32">
        <v>0.36</v>
      </c>
      <c r="D32">
        <v>2</v>
      </c>
      <c r="E32">
        <v>4</v>
      </c>
      <c r="F32">
        <v>0</v>
      </c>
      <c r="G32">
        <v>0</v>
      </c>
      <c r="H32">
        <v>4</v>
      </c>
      <c r="I32">
        <v>0</v>
      </c>
      <c r="J32">
        <v>0</v>
      </c>
      <c r="K32">
        <v>4</v>
      </c>
      <c r="L32">
        <v>0</v>
      </c>
      <c r="M32">
        <v>0</v>
      </c>
      <c r="N32">
        <v>4</v>
      </c>
      <c r="O32">
        <v>0</v>
      </c>
      <c r="P32">
        <v>0</v>
      </c>
      <c r="Q32">
        <v>4</v>
      </c>
      <c r="R32">
        <v>0</v>
      </c>
      <c r="S32">
        <v>0</v>
      </c>
      <c r="T32" t="s">
        <v>82</v>
      </c>
      <c r="U32" t="s">
        <v>65</v>
      </c>
      <c r="V32" t="s">
        <v>65</v>
      </c>
      <c r="Y32" t="s">
        <v>78</v>
      </c>
      <c r="Z32">
        <v>0.36</v>
      </c>
      <c r="AA32" t="s">
        <v>68</v>
      </c>
      <c r="AB32" t="s">
        <v>68</v>
      </c>
      <c r="AC32" t="s">
        <v>68</v>
      </c>
      <c r="AD32" t="s">
        <v>68</v>
      </c>
      <c r="AE32" t="s">
        <v>68</v>
      </c>
      <c r="AF32" t="s">
        <v>68</v>
      </c>
      <c r="AG32" t="s">
        <v>68</v>
      </c>
      <c r="AH32" t="s">
        <v>68</v>
      </c>
    </row>
    <row r="33" spans="1:34">
      <c r="A33" t="s">
        <v>115</v>
      </c>
      <c r="B33">
        <v>10945</v>
      </c>
      <c r="C33">
        <v>0.36</v>
      </c>
      <c r="D33">
        <v>2</v>
      </c>
      <c r="E33">
        <v>4</v>
      </c>
      <c r="F33">
        <v>0</v>
      </c>
      <c r="G33">
        <v>0</v>
      </c>
      <c r="H33">
        <v>4</v>
      </c>
      <c r="I33">
        <v>0</v>
      </c>
      <c r="J33">
        <v>0</v>
      </c>
      <c r="K33">
        <v>4</v>
      </c>
      <c r="L33">
        <v>0</v>
      </c>
      <c r="M33">
        <v>0</v>
      </c>
      <c r="N33">
        <v>4</v>
      </c>
      <c r="O33">
        <v>0</v>
      </c>
      <c r="P33">
        <v>0</v>
      </c>
      <c r="Q33">
        <v>4</v>
      </c>
      <c r="R33">
        <v>0</v>
      </c>
      <c r="S33">
        <v>0</v>
      </c>
      <c r="T33" t="s">
        <v>82</v>
      </c>
      <c r="U33" t="s">
        <v>65</v>
      </c>
      <c r="V33" t="s">
        <v>65</v>
      </c>
      <c r="Y33" t="s">
        <v>78</v>
      </c>
      <c r="Z33">
        <v>0.36</v>
      </c>
      <c r="AA33" t="s">
        <v>68</v>
      </c>
      <c r="AB33" t="s">
        <v>68</v>
      </c>
      <c r="AC33" t="s">
        <v>68</v>
      </c>
      <c r="AD33" t="s">
        <v>68</v>
      </c>
      <c r="AE33" t="s">
        <v>68</v>
      </c>
      <c r="AF33" t="s">
        <v>68</v>
      </c>
      <c r="AG33" t="s">
        <v>68</v>
      </c>
      <c r="AH33" t="s">
        <v>68</v>
      </c>
    </row>
    <row r="34" spans="1:34">
      <c r="A34" t="s">
        <v>116</v>
      </c>
      <c r="B34">
        <v>12118</v>
      </c>
      <c r="C34">
        <v>0.01</v>
      </c>
      <c r="D34">
        <v>0</v>
      </c>
      <c r="E34">
        <v>0</v>
      </c>
      <c r="F34">
        <v>0</v>
      </c>
      <c r="G34">
        <v>0</v>
      </c>
      <c r="H34">
        <v>0</v>
      </c>
      <c r="I34">
        <v>0</v>
      </c>
      <c r="J34">
        <v>0</v>
      </c>
      <c r="K34">
        <v>0</v>
      </c>
      <c r="L34">
        <v>0</v>
      </c>
      <c r="M34">
        <v>0</v>
      </c>
      <c r="N34">
        <v>0</v>
      </c>
      <c r="O34">
        <v>0</v>
      </c>
      <c r="P34">
        <v>0</v>
      </c>
      <c r="Q34">
        <v>0</v>
      </c>
      <c r="R34">
        <v>0</v>
      </c>
      <c r="S34">
        <v>0</v>
      </c>
      <c r="T34" t="s">
        <v>64</v>
      </c>
      <c r="U34" t="s">
        <v>65</v>
      </c>
      <c r="V34" t="s">
        <v>66</v>
      </c>
      <c r="Y34" t="s">
        <v>110</v>
      </c>
      <c r="Z34">
        <v>0.01</v>
      </c>
      <c r="AA34" t="s">
        <v>68</v>
      </c>
      <c r="AB34" t="s">
        <v>68</v>
      </c>
      <c r="AC34" t="s">
        <v>68</v>
      </c>
      <c r="AD34" t="s">
        <v>68</v>
      </c>
      <c r="AE34" t="s">
        <v>68</v>
      </c>
      <c r="AF34" t="s">
        <v>68</v>
      </c>
      <c r="AG34" t="s">
        <v>68</v>
      </c>
      <c r="AH34" t="s">
        <v>68</v>
      </c>
    </row>
    <row r="35" spans="1:34">
      <c r="A35" t="s">
        <v>117</v>
      </c>
      <c r="B35">
        <v>13834</v>
      </c>
      <c r="C35">
        <v>0.2</v>
      </c>
      <c r="D35">
        <v>2200</v>
      </c>
      <c r="E35">
        <v>1800</v>
      </c>
      <c r="F35">
        <v>3500</v>
      </c>
      <c r="G35">
        <v>4100</v>
      </c>
      <c r="H35">
        <v>390</v>
      </c>
      <c r="I35">
        <v>3500</v>
      </c>
      <c r="J35">
        <v>4100</v>
      </c>
      <c r="K35">
        <v>270</v>
      </c>
      <c r="L35">
        <v>3500</v>
      </c>
      <c r="M35">
        <v>4100</v>
      </c>
      <c r="N35">
        <v>270</v>
      </c>
      <c r="O35">
        <v>3500</v>
      </c>
      <c r="P35">
        <v>4100</v>
      </c>
      <c r="Q35">
        <v>270</v>
      </c>
      <c r="R35">
        <v>3500</v>
      </c>
      <c r="S35">
        <v>4100</v>
      </c>
      <c r="T35" t="s">
        <v>64</v>
      </c>
      <c r="U35" t="s">
        <v>83</v>
      </c>
      <c r="V35" t="s">
        <v>66</v>
      </c>
      <c r="Y35" t="s">
        <v>118</v>
      </c>
      <c r="Z35">
        <v>0.2</v>
      </c>
      <c r="AA35" t="s">
        <v>68</v>
      </c>
      <c r="AB35" t="s">
        <v>68</v>
      </c>
      <c r="AC35" t="s">
        <v>68</v>
      </c>
      <c r="AD35" t="s">
        <v>68</v>
      </c>
      <c r="AE35" t="s">
        <v>68</v>
      </c>
      <c r="AF35" t="s">
        <v>68</v>
      </c>
      <c r="AG35" t="s">
        <v>68</v>
      </c>
      <c r="AH35" t="s">
        <v>68</v>
      </c>
    </row>
    <row r="36" spans="1:34">
      <c r="A36" t="s">
        <v>119</v>
      </c>
      <c r="B36">
        <v>13563</v>
      </c>
      <c r="C36">
        <v>2.9770000000000001E-2</v>
      </c>
      <c r="D36" t="s">
        <v>66</v>
      </c>
      <c r="E36" t="s">
        <v>66</v>
      </c>
      <c r="F36" t="s">
        <v>66</v>
      </c>
      <c r="G36" t="s">
        <v>66</v>
      </c>
      <c r="H36" t="s">
        <v>66</v>
      </c>
      <c r="I36" t="s">
        <v>66</v>
      </c>
      <c r="J36" t="s">
        <v>66</v>
      </c>
      <c r="K36" t="s">
        <v>66</v>
      </c>
      <c r="L36" t="s">
        <v>66</v>
      </c>
      <c r="M36" t="s">
        <v>66</v>
      </c>
      <c r="N36" t="s">
        <v>66</v>
      </c>
      <c r="O36" t="s">
        <v>66</v>
      </c>
      <c r="P36" t="s">
        <v>66</v>
      </c>
      <c r="Q36" t="s">
        <v>66</v>
      </c>
      <c r="R36" t="s">
        <v>66</v>
      </c>
      <c r="S36" t="s">
        <v>66</v>
      </c>
      <c r="T36" t="s">
        <v>64</v>
      </c>
      <c r="U36" t="s">
        <v>66</v>
      </c>
      <c r="V36" t="s">
        <v>66</v>
      </c>
      <c r="Y36" t="s">
        <v>120</v>
      </c>
      <c r="Z36">
        <v>1.2E-2</v>
      </c>
      <c r="AA36" t="s">
        <v>121</v>
      </c>
      <c r="AB36">
        <v>1.7770000000000001E-2</v>
      </c>
      <c r="AC36" t="s">
        <v>68</v>
      </c>
      <c r="AD36" t="s">
        <v>68</v>
      </c>
      <c r="AE36" t="s">
        <v>68</v>
      </c>
      <c r="AF36" t="s">
        <v>68</v>
      </c>
      <c r="AG36" t="s">
        <v>68</v>
      </c>
      <c r="AH36" t="s">
        <v>68</v>
      </c>
    </row>
    <row r="37" spans="1:34">
      <c r="A37" t="s">
        <v>122</v>
      </c>
      <c r="B37">
        <v>13370</v>
      </c>
      <c r="C37">
        <v>0.2</v>
      </c>
      <c r="D37">
        <v>40</v>
      </c>
      <c r="E37">
        <v>11</v>
      </c>
      <c r="F37">
        <v>20</v>
      </c>
      <c r="G37">
        <v>2000</v>
      </c>
      <c r="H37">
        <v>11</v>
      </c>
      <c r="I37">
        <v>2</v>
      </c>
      <c r="J37">
        <v>200</v>
      </c>
      <c r="K37">
        <v>11</v>
      </c>
      <c r="L37">
        <v>0</v>
      </c>
      <c r="M37">
        <v>2</v>
      </c>
      <c r="N37">
        <v>11</v>
      </c>
      <c r="O37">
        <v>0</v>
      </c>
      <c r="P37">
        <v>0</v>
      </c>
      <c r="Q37">
        <v>11</v>
      </c>
      <c r="R37">
        <v>0</v>
      </c>
      <c r="S37">
        <v>0</v>
      </c>
      <c r="T37" t="s">
        <v>70</v>
      </c>
      <c r="U37" t="s">
        <v>65</v>
      </c>
      <c r="V37" t="s">
        <v>66</v>
      </c>
      <c r="Y37" t="s">
        <v>123</v>
      </c>
      <c r="Z37">
        <v>0.2</v>
      </c>
      <c r="AA37" t="s">
        <v>68</v>
      </c>
      <c r="AB37" t="s">
        <v>68</v>
      </c>
      <c r="AC37" t="s">
        <v>68</v>
      </c>
      <c r="AD37" t="s">
        <v>68</v>
      </c>
      <c r="AE37" t="s">
        <v>68</v>
      </c>
      <c r="AF37" t="s">
        <v>68</v>
      </c>
      <c r="AG37" t="s">
        <v>68</v>
      </c>
      <c r="AH37" t="s">
        <v>68</v>
      </c>
    </row>
    <row r="38" spans="1:34">
      <c r="A38" t="s">
        <v>124</v>
      </c>
      <c r="B38">
        <v>13497</v>
      </c>
      <c r="C38">
        <v>0.1966</v>
      </c>
      <c r="D38">
        <v>16</v>
      </c>
      <c r="E38">
        <v>1</v>
      </c>
      <c r="F38">
        <v>520</v>
      </c>
      <c r="G38">
        <v>7400</v>
      </c>
      <c r="H38">
        <v>1</v>
      </c>
      <c r="I38">
        <v>320</v>
      </c>
      <c r="J38">
        <v>1700</v>
      </c>
      <c r="K38">
        <v>1</v>
      </c>
      <c r="L38">
        <v>38</v>
      </c>
      <c r="M38">
        <v>190</v>
      </c>
      <c r="N38">
        <v>1</v>
      </c>
      <c r="O38">
        <v>1</v>
      </c>
      <c r="P38">
        <v>4</v>
      </c>
      <c r="Q38">
        <v>1</v>
      </c>
      <c r="R38">
        <v>0</v>
      </c>
      <c r="S38">
        <v>0</v>
      </c>
      <c r="T38" t="s">
        <v>64</v>
      </c>
      <c r="U38" t="s">
        <v>66</v>
      </c>
      <c r="V38" t="s">
        <v>66</v>
      </c>
      <c r="Y38" t="s">
        <v>90</v>
      </c>
      <c r="Z38">
        <v>9.2999999999999999E-2</v>
      </c>
      <c r="AA38" t="s">
        <v>125</v>
      </c>
      <c r="AB38">
        <v>0.1036</v>
      </c>
      <c r="AC38" t="s">
        <v>68</v>
      </c>
      <c r="AD38" t="s">
        <v>68</v>
      </c>
      <c r="AE38" t="s">
        <v>68</v>
      </c>
      <c r="AF38" t="s">
        <v>68</v>
      </c>
      <c r="AG38" t="s">
        <v>68</v>
      </c>
      <c r="AH38" t="s">
        <v>68</v>
      </c>
    </row>
    <row r="39" spans="1:34">
      <c r="A39" t="s">
        <v>126</v>
      </c>
      <c r="B39">
        <v>13470</v>
      </c>
      <c r="C39">
        <v>0.36</v>
      </c>
      <c r="D39">
        <v>2</v>
      </c>
      <c r="E39">
        <v>4</v>
      </c>
      <c r="F39">
        <v>0</v>
      </c>
      <c r="G39">
        <v>0</v>
      </c>
      <c r="H39">
        <v>4</v>
      </c>
      <c r="I39">
        <v>0</v>
      </c>
      <c r="J39">
        <v>0</v>
      </c>
      <c r="K39">
        <v>4</v>
      </c>
      <c r="L39">
        <v>0</v>
      </c>
      <c r="M39">
        <v>0</v>
      </c>
      <c r="N39">
        <v>4</v>
      </c>
      <c r="O39">
        <v>0</v>
      </c>
      <c r="P39">
        <v>0</v>
      </c>
      <c r="Q39">
        <v>4</v>
      </c>
      <c r="R39">
        <v>0</v>
      </c>
      <c r="S39">
        <v>0</v>
      </c>
      <c r="T39" t="s">
        <v>64</v>
      </c>
      <c r="U39" t="s">
        <v>65</v>
      </c>
      <c r="V39" t="s">
        <v>65</v>
      </c>
      <c r="Y39" t="s">
        <v>78</v>
      </c>
      <c r="Z39">
        <v>0.36</v>
      </c>
      <c r="AA39" t="s">
        <v>68</v>
      </c>
      <c r="AB39" t="s">
        <v>68</v>
      </c>
      <c r="AC39" t="s">
        <v>68</v>
      </c>
      <c r="AD39" t="s">
        <v>68</v>
      </c>
      <c r="AE39" t="s">
        <v>68</v>
      </c>
      <c r="AF39" t="s">
        <v>68</v>
      </c>
      <c r="AG39" t="s">
        <v>68</v>
      </c>
      <c r="AH39" t="s">
        <v>68</v>
      </c>
    </row>
    <row r="40" spans="1:34">
      <c r="A40" t="s">
        <v>127</v>
      </c>
      <c r="B40">
        <v>11676</v>
      </c>
      <c r="C40">
        <v>0.36</v>
      </c>
      <c r="D40">
        <v>2</v>
      </c>
      <c r="E40">
        <v>4</v>
      </c>
      <c r="F40">
        <v>0</v>
      </c>
      <c r="G40">
        <v>0</v>
      </c>
      <c r="H40">
        <v>4</v>
      </c>
      <c r="I40">
        <v>0</v>
      </c>
      <c r="J40">
        <v>0</v>
      </c>
      <c r="K40">
        <v>4</v>
      </c>
      <c r="L40">
        <v>0</v>
      </c>
      <c r="M40">
        <v>0</v>
      </c>
      <c r="N40">
        <v>4</v>
      </c>
      <c r="O40">
        <v>0</v>
      </c>
      <c r="P40">
        <v>0</v>
      </c>
      <c r="Q40">
        <v>4</v>
      </c>
      <c r="R40">
        <v>0</v>
      </c>
      <c r="S40">
        <v>0</v>
      </c>
      <c r="T40" t="s">
        <v>82</v>
      </c>
      <c r="U40" t="s">
        <v>65</v>
      </c>
      <c r="V40" t="s">
        <v>65</v>
      </c>
      <c r="Y40" t="s">
        <v>78</v>
      </c>
      <c r="Z40">
        <v>0.36</v>
      </c>
      <c r="AA40" t="s">
        <v>68</v>
      </c>
      <c r="AB40" t="s">
        <v>68</v>
      </c>
      <c r="AC40" t="s">
        <v>68</v>
      </c>
      <c r="AD40" t="s">
        <v>68</v>
      </c>
      <c r="AE40" t="s">
        <v>68</v>
      </c>
      <c r="AF40" t="s">
        <v>68</v>
      </c>
      <c r="AG40" t="s">
        <v>68</v>
      </c>
      <c r="AH40" t="s">
        <v>68</v>
      </c>
    </row>
    <row r="41" spans="1:34" ht="15.75" customHeight="1">
      <c r="A41" t="s">
        <v>128</v>
      </c>
      <c r="B41">
        <v>15115</v>
      </c>
      <c r="C41">
        <v>0.36</v>
      </c>
      <c r="D41">
        <v>2</v>
      </c>
      <c r="E41">
        <v>4</v>
      </c>
      <c r="F41">
        <v>0</v>
      </c>
      <c r="G41">
        <v>0</v>
      </c>
      <c r="H41">
        <v>4</v>
      </c>
      <c r="I41">
        <v>0</v>
      </c>
      <c r="J41">
        <v>0</v>
      </c>
      <c r="K41">
        <v>4</v>
      </c>
      <c r="L41">
        <v>0</v>
      </c>
      <c r="M41">
        <v>0</v>
      </c>
      <c r="N41">
        <v>4</v>
      </c>
      <c r="O41">
        <v>0</v>
      </c>
      <c r="P41">
        <v>0</v>
      </c>
      <c r="Q41">
        <v>4</v>
      </c>
      <c r="R41">
        <v>0</v>
      </c>
      <c r="S41">
        <v>0</v>
      </c>
      <c r="T41" t="s">
        <v>64</v>
      </c>
      <c r="U41" t="s">
        <v>65</v>
      </c>
      <c r="V41" t="s">
        <v>65</v>
      </c>
      <c r="Y41" t="s">
        <v>78</v>
      </c>
      <c r="Z41">
        <v>0.36</v>
      </c>
      <c r="AA41" t="s">
        <v>68</v>
      </c>
      <c r="AB41" t="s">
        <v>68</v>
      </c>
      <c r="AC41" t="s">
        <v>68</v>
      </c>
      <c r="AD41" t="s">
        <v>68</v>
      </c>
      <c r="AE41" t="s">
        <v>68</v>
      </c>
      <c r="AF41" t="s">
        <v>68</v>
      </c>
      <c r="AG41" t="s">
        <v>68</v>
      </c>
      <c r="AH41" t="s">
        <v>68</v>
      </c>
    </row>
    <row r="42" spans="1:34">
      <c r="A42" t="s">
        <v>129</v>
      </c>
      <c r="B42">
        <v>12216</v>
      </c>
      <c r="C42">
        <v>0.36</v>
      </c>
      <c r="D42">
        <v>2</v>
      </c>
      <c r="E42">
        <v>4</v>
      </c>
      <c r="F42">
        <v>0</v>
      </c>
      <c r="G42">
        <v>0</v>
      </c>
      <c r="H42">
        <v>4</v>
      </c>
      <c r="I42">
        <v>0</v>
      </c>
      <c r="J42">
        <v>0</v>
      </c>
      <c r="K42">
        <v>4</v>
      </c>
      <c r="L42">
        <v>0</v>
      </c>
      <c r="M42">
        <v>0</v>
      </c>
      <c r="N42">
        <v>4</v>
      </c>
      <c r="O42">
        <v>0</v>
      </c>
      <c r="P42">
        <v>0</v>
      </c>
      <c r="Q42">
        <v>4</v>
      </c>
      <c r="R42">
        <v>0</v>
      </c>
      <c r="S42">
        <v>0</v>
      </c>
      <c r="T42" t="s">
        <v>82</v>
      </c>
      <c r="U42" t="s">
        <v>65</v>
      </c>
      <c r="V42" t="s">
        <v>65</v>
      </c>
      <c r="Y42" t="s">
        <v>78</v>
      </c>
      <c r="Z42">
        <v>0.36</v>
      </c>
      <c r="AA42" t="s">
        <v>68</v>
      </c>
      <c r="AB42" t="s">
        <v>68</v>
      </c>
      <c r="AC42" t="s">
        <v>68</v>
      </c>
      <c r="AD42" t="s">
        <v>68</v>
      </c>
      <c r="AE42" t="s">
        <v>68</v>
      </c>
      <c r="AF42" t="s">
        <v>68</v>
      </c>
      <c r="AG42" t="s">
        <v>68</v>
      </c>
      <c r="AH42" t="s">
        <v>68</v>
      </c>
    </row>
    <row r="43" spans="1:34">
      <c r="A43" t="s">
        <v>130</v>
      </c>
      <c r="B43">
        <v>15161</v>
      </c>
      <c r="C43">
        <v>0.36</v>
      </c>
      <c r="D43">
        <v>2</v>
      </c>
      <c r="E43">
        <v>4</v>
      </c>
      <c r="F43">
        <v>0</v>
      </c>
      <c r="G43">
        <v>0</v>
      </c>
      <c r="H43">
        <v>4</v>
      </c>
      <c r="I43">
        <v>0</v>
      </c>
      <c r="J43">
        <v>0</v>
      </c>
      <c r="K43">
        <v>4</v>
      </c>
      <c r="L43">
        <v>0</v>
      </c>
      <c r="M43">
        <v>0</v>
      </c>
      <c r="N43">
        <v>4</v>
      </c>
      <c r="O43">
        <v>0</v>
      </c>
      <c r="P43">
        <v>0</v>
      </c>
      <c r="Q43">
        <v>4</v>
      </c>
      <c r="R43">
        <v>0</v>
      </c>
      <c r="S43">
        <v>0</v>
      </c>
      <c r="T43" t="s">
        <v>64</v>
      </c>
      <c r="U43" t="s">
        <v>65</v>
      </c>
      <c r="V43" t="s">
        <v>65</v>
      </c>
      <c r="Y43" t="s">
        <v>78</v>
      </c>
      <c r="Z43">
        <v>0.36</v>
      </c>
      <c r="AA43" t="s">
        <v>68</v>
      </c>
      <c r="AB43" t="s">
        <v>68</v>
      </c>
      <c r="AC43" t="s">
        <v>68</v>
      </c>
      <c r="AD43" t="s">
        <v>68</v>
      </c>
      <c r="AE43" t="s">
        <v>68</v>
      </c>
      <c r="AF43" t="s">
        <v>68</v>
      </c>
      <c r="AG43" t="s">
        <v>68</v>
      </c>
      <c r="AH43" t="s">
        <v>68</v>
      </c>
    </row>
    <row r="44" spans="1:34">
      <c r="A44" t="s">
        <v>131</v>
      </c>
      <c r="B44">
        <v>13036</v>
      </c>
      <c r="C44">
        <v>0.36</v>
      </c>
      <c r="D44">
        <v>2</v>
      </c>
      <c r="E44">
        <v>4</v>
      </c>
      <c r="F44">
        <v>0</v>
      </c>
      <c r="G44">
        <v>0</v>
      </c>
      <c r="H44">
        <v>4</v>
      </c>
      <c r="I44">
        <v>0</v>
      </c>
      <c r="J44">
        <v>0</v>
      </c>
      <c r="K44">
        <v>4</v>
      </c>
      <c r="L44">
        <v>0</v>
      </c>
      <c r="M44">
        <v>0</v>
      </c>
      <c r="N44">
        <v>4</v>
      </c>
      <c r="O44">
        <v>0</v>
      </c>
      <c r="P44">
        <v>0</v>
      </c>
      <c r="Q44">
        <v>4</v>
      </c>
      <c r="R44">
        <v>0</v>
      </c>
      <c r="S44">
        <v>0</v>
      </c>
      <c r="T44" t="s">
        <v>64</v>
      </c>
      <c r="U44" t="s">
        <v>65</v>
      </c>
      <c r="V44" t="s">
        <v>65</v>
      </c>
      <c r="Y44" t="s">
        <v>78</v>
      </c>
      <c r="Z44">
        <v>0.36</v>
      </c>
      <c r="AA44" t="s">
        <v>68</v>
      </c>
      <c r="AB44" t="s">
        <v>68</v>
      </c>
      <c r="AC44" t="s">
        <v>68</v>
      </c>
      <c r="AD44" t="s">
        <v>68</v>
      </c>
      <c r="AE44" t="s">
        <v>68</v>
      </c>
      <c r="AF44" t="s">
        <v>68</v>
      </c>
      <c r="AG44" t="s">
        <v>68</v>
      </c>
      <c r="AH44" t="s">
        <v>68</v>
      </c>
    </row>
    <row r="45" spans="1:34">
      <c r="A45" t="s">
        <v>111</v>
      </c>
      <c r="B45">
        <v>14710</v>
      </c>
      <c r="C45">
        <v>0.5</v>
      </c>
      <c r="D45">
        <v>1500</v>
      </c>
      <c r="E45">
        <v>1</v>
      </c>
      <c r="F45">
        <v>0</v>
      </c>
      <c r="G45">
        <v>33</v>
      </c>
      <c r="H45">
        <v>1</v>
      </c>
      <c r="I45">
        <v>0</v>
      </c>
      <c r="J45">
        <v>17</v>
      </c>
      <c r="K45">
        <v>1</v>
      </c>
      <c r="L45">
        <v>0</v>
      </c>
      <c r="M45">
        <v>4</v>
      </c>
      <c r="N45">
        <v>1</v>
      </c>
      <c r="O45">
        <v>0</v>
      </c>
      <c r="P45">
        <v>0</v>
      </c>
      <c r="Q45">
        <v>1</v>
      </c>
      <c r="R45">
        <v>0</v>
      </c>
      <c r="S45">
        <v>0</v>
      </c>
      <c r="T45" t="s">
        <v>64</v>
      </c>
      <c r="U45" t="s">
        <v>65</v>
      </c>
      <c r="V45" t="s">
        <v>66</v>
      </c>
      <c r="Y45" t="s">
        <v>112</v>
      </c>
      <c r="Z45">
        <v>0.5</v>
      </c>
    </row>
    <row r="46" spans="1:34">
      <c r="A46" t="s">
        <v>132</v>
      </c>
      <c r="B46">
        <v>14489</v>
      </c>
      <c r="C46">
        <v>0.45</v>
      </c>
      <c r="D46">
        <v>3</v>
      </c>
      <c r="E46">
        <v>4</v>
      </c>
      <c r="F46">
        <v>0</v>
      </c>
      <c r="G46">
        <v>0</v>
      </c>
      <c r="H46">
        <v>4</v>
      </c>
      <c r="I46">
        <v>0</v>
      </c>
      <c r="J46">
        <v>0</v>
      </c>
      <c r="K46">
        <v>4</v>
      </c>
      <c r="L46">
        <v>0</v>
      </c>
      <c r="M46">
        <v>0</v>
      </c>
      <c r="N46">
        <v>4</v>
      </c>
      <c r="O46">
        <v>0</v>
      </c>
      <c r="P46">
        <v>0</v>
      </c>
      <c r="Q46">
        <v>4</v>
      </c>
      <c r="R46">
        <v>0</v>
      </c>
      <c r="S46">
        <v>0</v>
      </c>
      <c r="T46" t="s">
        <v>64</v>
      </c>
      <c r="U46" t="s">
        <v>65</v>
      </c>
      <c r="V46" t="s">
        <v>65</v>
      </c>
      <c r="Y46" t="s">
        <v>78</v>
      </c>
      <c r="Z46">
        <v>0.45</v>
      </c>
      <c r="AA46" t="s">
        <v>68</v>
      </c>
      <c r="AB46" t="s">
        <v>68</v>
      </c>
      <c r="AC46" t="s">
        <v>68</v>
      </c>
      <c r="AD46" t="s">
        <v>68</v>
      </c>
      <c r="AE46" t="s">
        <v>68</v>
      </c>
      <c r="AF46" t="s">
        <v>68</v>
      </c>
      <c r="AG46" t="s">
        <v>68</v>
      </c>
      <c r="AH46" t="s">
        <v>68</v>
      </c>
    </row>
    <row r="47" spans="1:34">
      <c r="A47" t="s">
        <v>133</v>
      </c>
      <c r="B47">
        <v>15241</v>
      </c>
      <c r="C47">
        <v>0.36</v>
      </c>
      <c r="D47">
        <v>2</v>
      </c>
      <c r="E47">
        <v>4</v>
      </c>
      <c r="F47">
        <v>0</v>
      </c>
      <c r="G47">
        <v>0</v>
      </c>
      <c r="H47">
        <v>4</v>
      </c>
      <c r="I47">
        <v>0</v>
      </c>
      <c r="J47">
        <v>0</v>
      </c>
      <c r="K47">
        <v>4</v>
      </c>
      <c r="L47">
        <v>0</v>
      </c>
      <c r="M47">
        <v>0</v>
      </c>
      <c r="N47">
        <v>4</v>
      </c>
      <c r="O47">
        <v>0</v>
      </c>
      <c r="P47">
        <v>0</v>
      </c>
      <c r="Q47">
        <v>4</v>
      </c>
      <c r="R47">
        <v>0</v>
      </c>
      <c r="S47">
        <v>0</v>
      </c>
      <c r="T47" t="s">
        <v>64</v>
      </c>
      <c r="U47" t="s">
        <v>65</v>
      </c>
      <c r="V47" t="s">
        <v>65</v>
      </c>
      <c r="Y47" t="s">
        <v>78</v>
      </c>
      <c r="Z47">
        <v>0.36</v>
      </c>
      <c r="AA47" t="s">
        <v>68</v>
      </c>
      <c r="AB47" t="s">
        <v>68</v>
      </c>
      <c r="AC47" t="s">
        <v>68</v>
      </c>
      <c r="AD47" t="s">
        <v>68</v>
      </c>
      <c r="AE47" t="s">
        <v>68</v>
      </c>
      <c r="AF47" t="s">
        <v>68</v>
      </c>
      <c r="AG47" t="s">
        <v>68</v>
      </c>
      <c r="AH47" t="s">
        <v>68</v>
      </c>
    </row>
    <row r="48" spans="1:34">
      <c r="A48" t="s">
        <v>134</v>
      </c>
      <c r="B48">
        <v>14809</v>
      </c>
      <c r="C48">
        <v>2.9700000000000001E-2</v>
      </c>
      <c r="D48">
        <v>0</v>
      </c>
      <c r="E48">
        <v>0</v>
      </c>
      <c r="F48">
        <v>0</v>
      </c>
      <c r="G48">
        <v>0</v>
      </c>
      <c r="H48">
        <v>0</v>
      </c>
      <c r="I48">
        <v>0</v>
      </c>
      <c r="J48">
        <v>0</v>
      </c>
      <c r="K48">
        <v>0</v>
      </c>
      <c r="L48">
        <v>0</v>
      </c>
      <c r="M48">
        <v>0</v>
      </c>
      <c r="N48">
        <v>0</v>
      </c>
      <c r="O48">
        <v>0</v>
      </c>
      <c r="P48">
        <v>0</v>
      </c>
      <c r="Q48">
        <v>0</v>
      </c>
      <c r="R48">
        <v>0</v>
      </c>
      <c r="S48">
        <v>0</v>
      </c>
      <c r="T48" t="s">
        <v>64</v>
      </c>
      <c r="U48" t="s">
        <v>65</v>
      </c>
      <c r="V48" t="s">
        <v>66</v>
      </c>
      <c r="Y48" t="s">
        <v>103</v>
      </c>
      <c r="Z48">
        <v>2.9700000000000001E-2</v>
      </c>
      <c r="AA48" t="s">
        <v>68</v>
      </c>
      <c r="AB48" t="s">
        <v>68</v>
      </c>
      <c r="AC48" t="s">
        <v>68</v>
      </c>
      <c r="AD48" t="s">
        <v>68</v>
      </c>
      <c r="AE48" t="s">
        <v>68</v>
      </c>
      <c r="AF48" t="s">
        <v>68</v>
      </c>
      <c r="AG48" t="s">
        <v>68</v>
      </c>
      <c r="AH48" t="s">
        <v>68</v>
      </c>
    </row>
    <row r="49" spans="1:34">
      <c r="A49" t="s">
        <v>135</v>
      </c>
      <c r="B49">
        <v>6215</v>
      </c>
      <c r="C49">
        <v>0.75</v>
      </c>
      <c r="D49">
        <v>18</v>
      </c>
      <c r="E49">
        <v>6</v>
      </c>
      <c r="F49">
        <v>3300</v>
      </c>
      <c r="G49">
        <v>54000</v>
      </c>
      <c r="H49">
        <v>6</v>
      </c>
      <c r="I49">
        <v>2000</v>
      </c>
      <c r="J49">
        <v>34000</v>
      </c>
      <c r="K49">
        <v>6</v>
      </c>
      <c r="L49">
        <v>660</v>
      </c>
      <c r="M49">
        <v>6700</v>
      </c>
      <c r="N49">
        <v>6</v>
      </c>
      <c r="O49">
        <v>67</v>
      </c>
      <c r="P49">
        <v>470</v>
      </c>
      <c r="Q49">
        <v>6</v>
      </c>
      <c r="R49">
        <v>1</v>
      </c>
      <c r="S49">
        <v>7</v>
      </c>
      <c r="T49" t="s">
        <v>70</v>
      </c>
      <c r="U49" t="s">
        <v>65</v>
      </c>
      <c r="V49" t="s">
        <v>66</v>
      </c>
      <c r="Y49" t="s">
        <v>71</v>
      </c>
      <c r="Z49">
        <v>0.66</v>
      </c>
      <c r="AA49" t="s">
        <v>136</v>
      </c>
      <c r="AB49">
        <v>0.09</v>
      </c>
      <c r="AC49" t="s">
        <v>68</v>
      </c>
      <c r="AD49" t="s">
        <v>68</v>
      </c>
      <c r="AE49" t="s">
        <v>68</v>
      </c>
      <c r="AF49" t="s">
        <v>68</v>
      </c>
      <c r="AG49" t="s">
        <v>68</v>
      </c>
      <c r="AH49" t="s">
        <v>68</v>
      </c>
    </row>
    <row r="50" spans="1:34">
      <c r="A50" t="s">
        <v>137</v>
      </c>
      <c r="B50">
        <v>15330</v>
      </c>
      <c r="C50">
        <v>0.5</v>
      </c>
      <c r="D50">
        <v>4</v>
      </c>
      <c r="E50">
        <v>1</v>
      </c>
      <c r="F50">
        <v>1</v>
      </c>
      <c r="G50">
        <v>100</v>
      </c>
      <c r="H50">
        <v>1</v>
      </c>
      <c r="I50">
        <v>0</v>
      </c>
      <c r="J50">
        <v>5</v>
      </c>
      <c r="K50">
        <v>1</v>
      </c>
      <c r="L50">
        <v>0</v>
      </c>
      <c r="M50">
        <v>1</v>
      </c>
      <c r="N50">
        <v>1</v>
      </c>
      <c r="O50">
        <v>0</v>
      </c>
      <c r="P50">
        <v>0</v>
      </c>
      <c r="Q50">
        <v>1</v>
      </c>
      <c r="R50">
        <v>0</v>
      </c>
      <c r="S50">
        <v>0</v>
      </c>
      <c r="T50" t="s">
        <v>64</v>
      </c>
      <c r="U50" t="s">
        <v>66</v>
      </c>
      <c r="V50" t="s">
        <v>66</v>
      </c>
      <c r="Y50" t="s">
        <v>138</v>
      </c>
      <c r="Z50">
        <v>0.5</v>
      </c>
      <c r="AA50" t="s">
        <v>68</v>
      </c>
      <c r="AB50" t="s">
        <v>68</v>
      </c>
      <c r="AC50" t="s">
        <v>68</v>
      </c>
      <c r="AD50" t="s">
        <v>68</v>
      </c>
      <c r="AE50" t="s">
        <v>68</v>
      </c>
      <c r="AF50" t="s">
        <v>68</v>
      </c>
      <c r="AG50" t="s">
        <v>68</v>
      </c>
      <c r="AH50" t="s">
        <v>68</v>
      </c>
    </row>
    <row r="51" spans="1:34">
      <c r="A51" t="s">
        <v>139</v>
      </c>
      <c r="B51">
        <v>8717</v>
      </c>
      <c r="C51">
        <v>0.56000000000000005</v>
      </c>
      <c r="D51" t="s">
        <v>66</v>
      </c>
      <c r="E51">
        <v>25</v>
      </c>
      <c r="F51" t="s">
        <v>66</v>
      </c>
      <c r="G51" t="s">
        <v>66</v>
      </c>
      <c r="H51">
        <v>25</v>
      </c>
      <c r="I51" t="s">
        <v>66</v>
      </c>
      <c r="J51" t="s">
        <v>66</v>
      </c>
      <c r="K51">
        <v>25</v>
      </c>
      <c r="L51" t="s">
        <v>66</v>
      </c>
      <c r="M51" t="s">
        <v>66</v>
      </c>
      <c r="N51">
        <v>25</v>
      </c>
      <c r="O51" t="s">
        <v>66</v>
      </c>
      <c r="P51" t="s">
        <v>66</v>
      </c>
      <c r="Q51">
        <v>25</v>
      </c>
      <c r="R51" t="s">
        <v>66</v>
      </c>
      <c r="S51" t="s">
        <v>66</v>
      </c>
      <c r="T51" t="s">
        <v>64</v>
      </c>
      <c r="U51" t="s">
        <v>66</v>
      </c>
      <c r="V51" t="s">
        <v>66</v>
      </c>
      <c r="Y51" t="s">
        <v>140</v>
      </c>
      <c r="Z51">
        <v>0.56000000000000005</v>
      </c>
      <c r="AA51" t="s">
        <v>68</v>
      </c>
      <c r="AB51" t="s">
        <v>68</v>
      </c>
      <c r="AC51" t="s">
        <v>68</v>
      </c>
      <c r="AD51" t="s">
        <v>68</v>
      </c>
      <c r="AE51" t="s">
        <v>68</v>
      </c>
      <c r="AF51" t="s">
        <v>68</v>
      </c>
      <c r="AG51" t="s">
        <v>68</v>
      </c>
      <c r="AH51" t="s">
        <v>68</v>
      </c>
    </row>
    <row r="52" spans="1:34">
      <c r="A52" t="s">
        <v>141</v>
      </c>
      <c r="B52">
        <v>14543</v>
      </c>
      <c r="C52">
        <v>0.06</v>
      </c>
      <c r="D52">
        <v>0</v>
      </c>
      <c r="E52">
        <v>2</v>
      </c>
      <c r="F52">
        <v>0</v>
      </c>
      <c r="G52">
        <v>0</v>
      </c>
      <c r="H52">
        <v>2</v>
      </c>
      <c r="I52">
        <v>0</v>
      </c>
      <c r="J52">
        <v>0</v>
      </c>
      <c r="K52">
        <v>2</v>
      </c>
      <c r="L52">
        <v>0</v>
      </c>
      <c r="M52">
        <v>0</v>
      </c>
      <c r="N52">
        <v>2</v>
      </c>
      <c r="O52">
        <v>0</v>
      </c>
      <c r="P52">
        <v>0</v>
      </c>
      <c r="Q52">
        <v>2</v>
      </c>
      <c r="R52">
        <v>0</v>
      </c>
      <c r="S52">
        <v>0</v>
      </c>
      <c r="T52" t="s">
        <v>64</v>
      </c>
      <c r="U52" t="s">
        <v>83</v>
      </c>
      <c r="V52" t="s">
        <v>66</v>
      </c>
      <c r="Y52" t="s">
        <v>92</v>
      </c>
      <c r="Z52">
        <v>0.06</v>
      </c>
      <c r="AA52" t="s">
        <v>68</v>
      </c>
      <c r="AB52" t="s">
        <v>68</v>
      </c>
      <c r="AC52" t="s">
        <v>68</v>
      </c>
      <c r="AD52" t="s">
        <v>68</v>
      </c>
      <c r="AE52" t="s">
        <v>68</v>
      </c>
      <c r="AF52" t="s">
        <v>68</v>
      </c>
      <c r="AG52" t="s">
        <v>68</v>
      </c>
      <c r="AH52" t="s">
        <v>68</v>
      </c>
    </row>
    <row r="53" spans="1:34">
      <c r="A53" t="s">
        <v>142</v>
      </c>
      <c r="B53">
        <v>13226</v>
      </c>
      <c r="C53">
        <v>0.36</v>
      </c>
      <c r="D53">
        <v>2</v>
      </c>
      <c r="E53">
        <v>4</v>
      </c>
      <c r="F53">
        <v>0</v>
      </c>
      <c r="G53">
        <v>0</v>
      </c>
      <c r="H53">
        <v>4</v>
      </c>
      <c r="I53">
        <v>0</v>
      </c>
      <c r="J53">
        <v>0</v>
      </c>
      <c r="K53">
        <v>4</v>
      </c>
      <c r="L53">
        <v>0</v>
      </c>
      <c r="M53">
        <v>0</v>
      </c>
      <c r="N53">
        <v>4</v>
      </c>
      <c r="O53">
        <v>0</v>
      </c>
      <c r="P53">
        <v>0</v>
      </c>
      <c r="Q53">
        <v>4</v>
      </c>
      <c r="R53">
        <v>0</v>
      </c>
      <c r="S53">
        <v>0</v>
      </c>
      <c r="T53" t="s">
        <v>64</v>
      </c>
      <c r="U53" t="s">
        <v>65</v>
      </c>
      <c r="V53" t="s">
        <v>65</v>
      </c>
      <c r="Y53" t="s">
        <v>78</v>
      </c>
      <c r="Z53">
        <v>0.36</v>
      </c>
      <c r="AA53" t="s">
        <v>68</v>
      </c>
      <c r="AB53" t="s">
        <v>68</v>
      </c>
      <c r="AC53" t="s">
        <v>68</v>
      </c>
      <c r="AD53" t="s">
        <v>68</v>
      </c>
      <c r="AE53" t="s">
        <v>68</v>
      </c>
      <c r="AF53" t="s">
        <v>68</v>
      </c>
      <c r="AG53" t="s">
        <v>68</v>
      </c>
      <c r="AH53" t="s">
        <v>68</v>
      </c>
    </row>
    <row r="54" spans="1:34">
      <c r="A54" t="s">
        <v>143</v>
      </c>
      <c r="B54">
        <v>14681</v>
      </c>
      <c r="C54">
        <v>0.48</v>
      </c>
      <c r="D54">
        <v>3</v>
      </c>
      <c r="E54">
        <v>5</v>
      </c>
      <c r="F54">
        <v>0</v>
      </c>
      <c r="G54">
        <v>0</v>
      </c>
      <c r="H54">
        <v>5</v>
      </c>
      <c r="I54">
        <v>0</v>
      </c>
      <c r="J54">
        <v>0</v>
      </c>
      <c r="K54">
        <v>5</v>
      </c>
      <c r="L54">
        <v>0</v>
      </c>
      <c r="M54">
        <v>0</v>
      </c>
      <c r="N54">
        <v>5</v>
      </c>
      <c r="O54">
        <v>0</v>
      </c>
      <c r="P54">
        <v>0</v>
      </c>
      <c r="Q54">
        <v>5</v>
      </c>
      <c r="R54">
        <v>0</v>
      </c>
      <c r="S54">
        <v>0</v>
      </c>
      <c r="T54" t="s">
        <v>64</v>
      </c>
      <c r="U54" t="s">
        <v>65</v>
      </c>
      <c r="V54" t="s">
        <v>65</v>
      </c>
      <c r="Y54" t="s">
        <v>78</v>
      </c>
      <c r="Z54">
        <v>0.48</v>
      </c>
      <c r="AA54" t="s">
        <v>68</v>
      </c>
      <c r="AB54" t="s">
        <v>68</v>
      </c>
      <c r="AC54" t="s">
        <v>68</v>
      </c>
      <c r="AD54" t="s">
        <v>68</v>
      </c>
      <c r="AE54" t="s">
        <v>68</v>
      </c>
      <c r="AF54" t="s">
        <v>68</v>
      </c>
      <c r="AG54" t="s">
        <v>68</v>
      </c>
      <c r="AH54" t="s">
        <v>68</v>
      </c>
    </row>
    <row r="55" spans="1:34">
      <c r="A55" t="s">
        <v>144</v>
      </c>
      <c r="B55">
        <v>14605</v>
      </c>
      <c r="C55">
        <v>0.5</v>
      </c>
      <c r="D55">
        <v>3</v>
      </c>
      <c r="E55">
        <v>4</v>
      </c>
      <c r="F55">
        <v>400</v>
      </c>
      <c r="G55">
        <v>20000</v>
      </c>
      <c r="H55">
        <v>4</v>
      </c>
      <c r="I55">
        <v>150</v>
      </c>
      <c r="J55">
        <v>4500</v>
      </c>
      <c r="K55">
        <v>4</v>
      </c>
      <c r="L55">
        <v>5</v>
      </c>
      <c r="M55">
        <v>250</v>
      </c>
      <c r="N55">
        <v>4</v>
      </c>
      <c r="O55">
        <v>0</v>
      </c>
      <c r="P55">
        <v>4</v>
      </c>
      <c r="Q55">
        <v>4</v>
      </c>
      <c r="R55">
        <v>0</v>
      </c>
      <c r="S55">
        <v>0</v>
      </c>
      <c r="T55" t="s">
        <v>64</v>
      </c>
      <c r="U55" t="s">
        <v>66</v>
      </c>
      <c r="V55" t="s">
        <v>66</v>
      </c>
      <c r="Y55" t="s">
        <v>90</v>
      </c>
      <c r="Z55">
        <v>0.5</v>
      </c>
      <c r="AA55" t="s">
        <v>68</v>
      </c>
      <c r="AB55" t="s">
        <v>68</v>
      </c>
      <c r="AC55" t="s">
        <v>68</v>
      </c>
      <c r="AD55" t="s">
        <v>68</v>
      </c>
      <c r="AE55" t="s">
        <v>68</v>
      </c>
      <c r="AF55" t="s">
        <v>68</v>
      </c>
      <c r="AG55" t="s">
        <v>68</v>
      </c>
      <c r="AH55" t="s">
        <v>68</v>
      </c>
    </row>
    <row r="56" spans="1:34">
      <c r="A56" t="s">
        <v>145</v>
      </c>
      <c r="B56">
        <v>12063</v>
      </c>
      <c r="C56">
        <v>0.25</v>
      </c>
      <c r="D56">
        <v>2</v>
      </c>
      <c r="E56">
        <v>1</v>
      </c>
      <c r="F56">
        <v>0</v>
      </c>
      <c r="G56">
        <v>0</v>
      </c>
      <c r="H56">
        <v>1</v>
      </c>
      <c r="I56">
        <v>0</v>
      </c>
      <c r="J56">
        <v>0</v>
      </c>
      <c r="K56">
        <v>1</v>
      </c>
      <c r="L56">
        <v>0</v>
      </c>
      <c r="M56">
        <v>0</v>
      </c>
      <c r="N56">
        <v>1</v>
      </c>
      <c r="O56">
        <v>0</v>
      </c>
      <c r="P56">
        <v>0</v>
      </c>
      <c r="Q56">
        <v>1</v>
      </c>
      <c r="R56">
        <v>0</v>
      </c>
      <c r="S56">
        <v>0</v>
      </c>
      <c r="T56" t="s">
        <v>82</v>
      </c>
      <c r="U56" t="s">
        <v>83</v>
      </c>
      <c r="V56" t="s">
        <v>66</v>
      </c>
      <c r="Y56" t="s">
        <v>105</v>
      </c>
      <c r="Z56">
        <v>0.25</v>
      </c>
      <c r="AA56" t="s">
        <v>68</v>
      </c>
      <c r="AB56" t="s">
        <v>68</v>
      </c>
      <c r="AC56" t="s">
        <v>68</v>
      </c>
      <c r="AD56" t="s">
        <v>68</v>
      </c>
      <c r="AE56" t="s">
        <v>68</v>
      </c>
      <c r="AF56" t="s">
        <v>68</v>
      </c>
      <c r="AG56" t="s">
        <v>68</v>
      </c>
      <c r="AH56" t="s">
        <v>68</v>
      </c>
    </row>
    <row r="57" spans="1:34">
      <c r="A57" t="s">
        <v>146</v>
      </c>
      <c r="B57">
        <v>14864</v>
      </c>
      <c r="C57">
        <v>0.25</v>
      </c>
      <c r="D57">
        <v>2</v>
      </c>
      <c r="E57">
        <v>1</v>
      </c>
      <c r="F57">
        <v>0</v>
      </c>
      <c r="G57">
        <v>0</v>
      </c>
      <c r="H57">
        <v>1</v>
      </c>
      <c r="I57">
        <v>0</v>
      </c>
      <c r="J57">
        <v>0</v>
      </c>
      <c r="K57">
        <v>1</v>
      </c>
      <c r="L57">
        <v>0</v>
      </c>
      <c r="M57">
        <v>0</v>
      </c>
      <c r="N57">
        <v>1</v>
      </c>
      <c r="O57">
        <v>0</v>
      </c>
      <c r="P57">
        <v>0</v>
      </c>
      <c r="Q57">
        <v>1</v>
      </c>
      <c r="R57">
        <v>0</v>
      </c>
      <c r="S57">
        <v>0</v>
      </c>
      <c r="T57" t="s">
        <v>82</v>
      </c>
      <c r="U57" t="s">
        <v>83</v>
      </c>
      <c r="V57" t="s">
        <v>66</v>
      </c>
      <c r="Y57" t="s">
        <v>105</v>
      </c>
      <c r="Z57">
        <v>0.25</v>
      </c>
      <c r="AA57" t="s">
        <v>68</v>
      </c>
      <c r="AB57" t="s">
        <v>68</v>
      </c>
      <c r="AC57" t="s">
        <v>68</v>
      </c>
      <c r="AD57" t="s">
        <v>68</v>
      </c>
      <c r="AE57" t="s">
        <v>68</v>
      </c>
      <c r="AF57" t="s">
        <v>68</v>
      </c>
      <c r="AG57" t="s">
        <v>68</v>
      </c>
      <c r="AH57" t="s">
        <v>68</v>
      </c>
    </row>
    <row r="58" spans="1:34">
      <c r="A58" t="s">
        <v>147</v>
      </c>
      <c r="B58">
        <v>14347</v>
      </c>
      <c r="C58">
        <v>0.25</v>
      </c>
      <c r="D58">
        <v>2</v>
      </c>
      <c r="E58">
        <v>1</v>
      </c>
      <c r="F58">
        <v>0</v>
      </c>
      <c r="G58">
        <v>0</v>
      </c>
      <c r="H58">
        <v>1</v>
      </c>
      <c r="I58">
        <v>0</v>
      </c>
      <c r="J58">
        <v>0</v>
      </c>
      <c r="K58">
        <v>1</v>
      </c>
      <c r="L58">
        <v>0</v>
      </c>
      <c r="M58">
        <v>0</v>
      </c>
      <c r="N58">
        <v>1</v>
      </c>
      <c r="O58">
        <v>0</v>
      </c>
      <c r="P58">
        <v>0</v>
      </c>
      <c r="Q58">
        <v>1</v>
      </c>
      <c r="R58">
        <v>0</v>
      </c>
      <c r="S58">
        <v>0</v>
      </c>
      <c r="T58" t="s">
        <v>64</v>
      </c>
      <c r="U58" t="s">
        <v>83</v>
      </c>
      <c r="V58" t="s">
        <v>66</v>
      </c>
      <c r="Y58" t="s">
        <v>105</v>
      </c>
      <c r="Z58">
        <v>0.25</v>
      </c>
      <c r="AA58" t="s">
        <v>68</v>
      </c>
      <c r="AB58" t="s">
        <v>68</v>
      </c>
      <c r="AC58" t="s">
        <v>68</v>
      </c>
      <c r="AD58" t="s">
        <v>68</v>
      </c>
      <c r="AE58" t="s">
        <v>68</v>
      </c>
      <c r="AF58" t="s">
        <v>68</v>
      </c>
      <c r="AG58" t="s">
        <v>68</v>
      </c>
      <c r="AH58" t="s">
        <v>68</v>
      </c>
    </row>
    <row r="59" spans="1:34">
      <c r="A59" t="s">
        <v>148</v>
      </c>
      <c r="B59">
        <v>14688</v>
      </c>
      <c r="C59">
        <v>5.0000000000000001E-3</v>
      </c>
      <c r="D59">
        <v>0</v>
      </c>
      <c r="E59">
        <v>0</v>
      </c>
      <c r="F59">
        <v>0</v>
      </c>
      <c r="G59">
        <v>1</v>
      </c>
      <c r="H59">
        <v>0</v>
      </c>
      <c r="I59">
        <v>0</v>
      </c>
      <c r="J59">
        <v>0</v>
      </c>
      <c r="K59">
        <v>0</v>
      </c>
      <c r="L59">
        <v>0</v>
      </c>
      <c r="M59">
        <v>0</v>
      </c>
      <c r="N59">
        <v>0</v>
      </c>
      <c r="O59">
        <v>0</v>
      </c>
      <c r="P59">
        <v>0</v>
      </c>
      <c r="Q59">
        <v>0</v>
      </c>
      <c r="R59">
        <v>0</v>
      </c>
      <c r="S59">
        <v>0</v>
      </c>
      <c r="T59" t="s">
        <v>64</v>
      </c>
      <c r="U59" t="s">
        <v>83</v>
      </c>
      <c r="V59" t="s">
        <v>66</v>
      </c>
      <c r="Y59" t="s">
        <v>88</v>
      </c>
      <c r="Z59">
        <v>5.0000000000000001E-3</v>
      </c>
      <c r="AA59" t="s">
        <v>68</v>
      </c>
      <c r="AB59" t="s">
        <v>68</v>
      </c>
      <c r="AC59" t="s">
        <v>68</v>
      </c>
      <c r="AD59" t="s">
        <v>68</v>
      </c>
      <c r="AE59" t="s">
        <v>68</v>
      </c>
      <c r="AF59" t="s">
        <v>68</v>
      </c>
      <c r="AG59" t="s">
        <v>68</v>
      </c>
      <c r="AH59" t="s">
        <v>68</v>
      </c>
    </row>
    <row r="60" spans="1:34">
      <c r="A60" t="s">
        <v>149</v>
      </c>
      <c r="B60">
        <v>13318</v>
      </c>
      <c r="C60">
        <v>2.9700000000000001E-2</v>
      </c>
      <c r="D60">
        <v>0</v>
      </c>
      <c r="E60">
        <v>0</v>
      </c>
      <c r="F60">
        <v>0</v>
      </c>
      <c r="G60">
        <v>0</v>
      </c>
      <c r="H60">
        <v>0</v>
      </c>
      <c r="I60">
        <v>0</v>
      </c>
      <c r="J60">
        <v>0</v>
      </c>
      <c r="K60">
        <v>0</v>
      </c>
      <c r="L60">
        <v>0</v>
      </c>
      <c r="M60">
        <v>0</v>
      </c>
      <c r="N60">
        <v>0</v>
      </c>
      <c r="O60">
        <v>0</v>
      </c>
      <c r="P60">
        <v>0</v>
      </c>
      <c r="Q60">
        <v>0</v>
      </c>
      <c r="R60">
        <v>0</v>
      </c>
      <c r="S60">
        <v>0</v>
      </c>
      <c r="T60" t="s">
        <v>64</v>
      </c>
      <c r="U60" t="s">
        <v>65</v>
      </c>
      <c r="V60" t="s">
        <v>66</v>
      </c>
      <c r="Y60" t="s">
        <v>110</v>
      </c>
      <c r="Z60">
        <v>2.9700000000000001E-2</v>
      </c>
      <c r="AA60" t="s">
        <v>68</v>
      </c>
      <c r="AB60" t="s">
        <v>68</v>
      </c>
      <c r="AC60" t="s">
        <v>68</v>
      </c>
      <c r="AD60" t="s">
        <v>68</v>
      </c>
      <c r="AE60" t="s">
        <v>68</v>
      </c>
      <c r="AF60" t="s">
        <v>68</v>
      </c>
      <c r="AG60" t="s">
        <v>68</v>
      </c>
      <c r="AH60" t="s">
        <v>68</v>
      </c>
    </row>
    <row r="61" spans="1:34">
      <c r="A61" t="s">
        <v>150</v>
      </c>
      <c r="B61">
        <v>10319</v>
      </c>
      <c r="C61">
        <v>0.5</v>
      </c>
      <c r="D61">
        <v>6</v>
      </c>
      <c r="E61">
        <v>56</v>
      </c>
      <c r="F61">
        <v>2800</v>
      </c>
      <c r="G61">
        <v>6700</v>
      </c>
      <c r="H61">
        <v>56</v>
      </c>
      <c r="I61">
        <v>450</v>
      </c>
      <c r="J61">
        <v>950</v>
      </c>
      <c r="K61">
        <v>56</v>
      </c>
      <c r="L61">
        <v>12</v>
      </c>
      <c r="M61">
        <v>31</v>
      </c>
      <c r="N61">
        <v>56</v>
      </c>
      <c r="O61">
        <v>0</v>
      </c>
      <c r="P61">
        <v>0</v>
      </c>
      <c r="Q61">
        <v>56</v>
      </c>
      <c r="R61">
        <v>0</v>
      </c>
      <c r="S61">
        <v>0</v>
      </c>
      <c r="T61" t="s">
        <v>64</v>
      </c>
      <c r="U61" t="s">
        <v>83</v>
      </c>
      <c r="V61" t="s">
        <v>66</v>
      </c>
      <c r="Y61" t="s">
        <v>151</v>
      </c>
      <c r="Z61">
        <v>0.5</v>
      </c>
      <c r="AA61" t="s">
        <v>68</v>
      </c>
      <c r="AB61" t="s">
        <v>68</v>
      </c>
      <c r="AC61" t="s">
        <v>68</v>
      </c>
      <c r="AD61" t="s">
        <v>68</v>
      </c>
      <c r="AE61" t="s">
        <v>68</v>
      </c>
      <c r="AF61" t="s">
        <v>68</v>
      </c>
      <c r="AG61" t="s">
        <v>68</v>
      </c>
      <c r="AH61" t="s">
        <v>68</v>
      </c>
    </row>
    <row r="62" spans="1:34">
      <c r="A62" t="s">
        <v>152</v>
      </c>
      <c r="B62">
        <v>13032</v>
      </c>
      <c r="C62">
        <v>0.36</v>
      </c>
      <c r="D62">
        <v>2</v>
      </c>
      <c r="E62">
        <v>4</v>
      </c>
      <c r="F62">
        <v>0</v>
      </c>
      <c r="G62">
        <v>0</v>
      </c>
      <c r="H62">
        <v>4</v>
      </c>
      <c r="I62">
        <v>0</v>
      </c>
      <c r="J62">
        <v>0</v>
      </c>
      <c r="K62">
        <v>4</v>
      </c>
      <c r="L62">
        <v>0</v>
      </c>
      <c r="M62">
        <v>0</v>
      </c>
      <c r="N62">
        <v>4</v>
      </c>
      <c r="O62">
        <v>0</v>
      </c>
      <c r="P62">
        <v>0</v>
      </c>
      <c r="Q62">
        <v>4</v>
      </c>
      <c r="R62">
        <v>0</v>
      </c>
      <c r="S62">
        <v>0</v>
      </c>
      <c r="T62" t="s">
        <v>64</v>
      </c>
      <c r="U62" t="s">
        <v>65</v>
      </c>
      <c r="V62" t="s">
        <v>65</v>
      </c>
      <c r="Y62" t="s">
        <v>78</v>
      </c>
      <c r="Z62">
        <v>0.36</v>
      </c>
      <c r="AA62" t="s">
        <v>68</v>
      </c>
      <c r="AB62" t="s">
        <v>68</v>
      </c>
      <c r="AC62" t="s">
        <v>68</v>
      </c>
      <c r="AD62" t="s">
        <v>68</v>
      </c>
      <c r="AE62" t="s">
        <v>68</v>
      </c>
      <c r="AF62" t="s">
        <v>68</v>
      </c>
      <c r="AG62" t="s">
        <v>68</v>
      </c>
      <c r="AH62" t="s">
        <v>68</v>
      </c>
    </row>
    <row r="63" spans="1:34">
      <c r="A63" t="s">
        <v>153</v>
      </c>
      <c r="B63">
        <v>15102</v>
      </c>
      <c r="C63">
        <v>0.25</v>
      </c>
      <c r="D63">
        <v>2</v>
      </c>
      <c r="E63">
        <v>1</v>
      </c>
      <c r="F63">
        <v>0</v>
      </c>
      <c r="G63">
        <v>0</v>
      </c>
      <c r="H63">
        <v>1</v>
      </c>
      <c r="I63">
        <v>0</v>
      </c>
      <c r="J63">
        <v>0</v>
      </c>
      <c r="K63">
        <v>1</v>
      </c>
      <c r="L63">
        <v>0</v>
      </c>
      <c r="M63">
        <v>0</v>
      </c>
      <c r="N63">
        <v>1</v>
      </c>
      <c r="O63">
        <v>0</v>
      </c>
      <c r="P63">
        <v>0</v>
      </c>
      <c r="Q63">
        <v>1</v>
      </c>
      <c r="R63">
        <v>0</v>
      </c>
      <c r="S63">
        <v>0</v>
      </c>
      <c r="T63" t="s">
        <v>82</v>
      </c>
      <c r="U63" t="s">
        <v>83</v>
      </c>
      <c r="V63" t="s">
        <v>66</v>
      </c>
      <c r="Y63" t="s">
        <v>105</v>
      </c>
      <c r="Z63">
        <v>0.25</v>
      </c>
      <c r="AA63" t="s">
        <v>68</v>
      </c>
      <c r="AB63" t="s">
        <v>68</v>
      </c>
      <c r="AC63" t="s">
        <v>68</v>
      </c>
      <c r="AD63" t="s">
        <v>68</v>
      </c>
      <c r="AE63" t="s">
        <v>68</v>
      </c>
      <c r="AF63" t="s">
        <v>68</v>
      </c>
      <c r="AG63" t="s">
        <v>68</v>
      </c>
      <c r="AH63" t="s">
        <v>68</v>
      </c>
    </row>
    <row r="64" spans="1:34">
      <c r="A64" t="s">
        <v>154</v>
      </c>
      <c r="B64">
        <v>13186</v>
      </c>
      <c r="C64">
        <v>0.36</v>
      </c>
      <c r="D64">
        <v>2</v>
      </c>
      <c r="E64">
        <v>4</v>
      </c>
      <c r="F64">
        <v>0</v>
      </c>
      <c r="G64">
        <v>0</v>
      </c>
      <c r="H64">
        <v>4</v>
      </c>
      <c r="I64">
        <v>0</v>
      </c>
      <c r="J64">
        <v>0</v>
      </c>
      <c r="K64">
        <v>4</v>
      </c>
      <c r="L64">
        <v>0</v>
      </c>
      <c r="M64">
        <v>0</v>
      </c>
      <c r="N64">
        <v>4</v>
      </c>
      <c r="O64">
        <v>0</v>
      </c>
      <c r="P64">
        <v>0</v>
      </c>
      <c r="Q64">
        <v>4</v>
      </c>
      <c r="R64">
        <v>0</v>
      </c>
      <c r="S64">
        <v>0</v>
      </c>
      <c r="T64" t="s">
        <v>64</v>
      </c>
      <c r="U64" t="s">
        <v>65</v>
      </c>
      <c r="V64" t="s">
        <v>65</v>
      </c>
      <c r="Y64" t="s">
        <v>78</v>
      </c>
      <c r="Z64">
        <v>0.36</v>
      </c>
      <c r="AA64" t="s">
        <v>68</v>
      </c>
      <c r="AB64" t="s">
        <v>68</v>
      </c>
      <c r="AC64" t="s">
        <v>68</v>
      </c>
      <c r="AD64" t="s">
        <v>68</v>
      </c>
      <c r="AE64" t="s">
        <v>68</v>
      </c>
      <c r="AF64" t="s">
        <v>68</v>
      </c>
      <c r="AG64" t="s">
        <v>68</v>
      </c>
      <c r="AH64" t="s">
        <v>68</v>
      </c>
    </row>
    <row r="65" spans="1:34">
      <c r="A65" t="s">
        <v>155</v>
      </c>
      <c r="B65">
        <v>12279</v>
      </c>
      <c r="C65">
        <v>0.05</v>
      </c>
      <c r="D65">
        <v>10</v>
      </c>
      <c r="E65">
        <v>0</v>
      </c>
      <c r="F65">
        <v>4</v>
      </c>
      <c r="G65">
        <v>7</v>
      </c>
      <c r="H65">
        <v>0</v>
      </c>
      <c r="I65">
        <v>0</v>
      </c>
      <c r="J65">
        <v>0</v>
      </c>
      <c r="K65">
        <v>0</v>
      </c>
      <c r="L65">
        <v>0</v>
      </c>
      <c r="M65">
        <v>0</v>
      </c>
      <c r="N65">
        <v>0</v>
      </c>
      <c r="O65">
        <v>0</v>
      </c>
      <c r="P65">
        <v>0</v>
      </c>
      <c r="Q65">
        <v>0</v>
      </c>
      <c r="R65">
        <v>0</v>
      </c>
      <c r="S65">
        <v>0</v>
      </c>
      <c r="T65" t="s">
        <v>70</v>
      </c>
      <c r="U65" t="s">
        <v>65</v>
      </c>
      <c r="V65" t="s">
        <v>66</v>
      </c>
      <c r="Y65" t="s">
        <v>156</v>
      </c>
      <c r="Z65">
        <v>0.05</v>
      </c>
      <c r="AA65" t="s">
        <v>68</v>
      </c>
      <c r="AB65" t="s">
        <v>68</v>
      </c>
      <c r="AC65" t="s">
        <v>68</v>
      </c>
      <c r="AD65" t="s">
        <v>68</v>
      </c>
      <c r="AE65" t="s">
        <v>68</v>
      </c>
      <c r="AF65" t="s">
        <v>68</v>
      </c>
      <c r="AG65" t="s">
        <v>68</v>
      </c>
      <c r="AH65" t="s">
        <v>68</v>
      </c>
    </row>
    <row r="66" spans="1:34">
      <c r="A66" t="s">
        <v>157</v>
      </c>
      <c r="B66">
        <v>5794</v>
      </c>
      <c r="C66">
        <v>0.5</v>
      </c>
      <c r="D66">
        <v>1200</v>
      </c>
      <c r="E66">
        <v>24</v>
      </c>
      <c r="F66">
        <v>8700</v>
      </c>
      <c r="G66">
        <v>11000</v>
      </c>
      <c r="H66">
        <v>24</v>
      </c>
      <c r="I66">
        <v>1600</v>
      </c>
      <c r="J66">
        <v>2100</v>
      </c>
      <c r="K66">
        <v>24</v>
      </c>
      <c r="L66">
        <v>70</v>
      </c>
      <c r="M66">
        <v>110</v>
      </c>
      <c r="N66">
        <v>24</v>
      </c>
      <c r="O66">
        <v>0</v>
      </c>
      <c r="P66">
        <v>0</v>
      </c>
      <c r="Q66">
        <v>24</v>
      </c>
      <c r="R66">
        <v>0</v>
      </c>
      <c r="S66">
        <v>0</v>
      </c>
      <c r="T66" t="s">
        <v>158</v>
      </c>
      <c r="U66" t="s">
        <v>83</v>
      </c>
      <c r="V66" t="s">
        <v>65</v>
      </c>
      <c r="Y66" t="s">
        <v>159</v>
      </c>
      <c r="Z66">
        <v>0.5</v>
      </c>
      <c r="AA66" t="s">
        <v>68</v>
      </c>
      <c r="AB66" t="s">
        <v>68</v>
      </c>
      <c r="AC66" t="s">
        <v>68</v>
      </c>
      <c r="AD66" t="s">
        <v>68</v>
      </c>
      <c r="AE66" t="s">
        <v>68</v>
      </c>
      <c r="AF66" t="s">
        <v>68</v>
      </c>
      <c r="AG66" t="s">
        <v>68</v>
      </c>
      <c r="AH66" t="s">
        <v>68</v>
      </c>
    </row>
    <row r="67" spans="1:34">
      <c r="A67" t="s">
        <v>160</v>
      </c>
      <c r="B67">
        <v>14682</v>
      </c>
      <c r="C67">
        <v>0.48</v>
      </c>
      <c r="D67">
        <v>3</v>
      </c>
      <c r="E67">
        <v>5</v>
      </c>
      <c r="F67">
        <v>0</v>
      </c>
      <c r="G67">
        <v>0</v>
      </c>
      <c r="H67">
        <v>5</v>
      </c>
      <c r="I67">
        <v>0</v>
      </c>
      <c r="J67">
        <v>0</v>
      </c>
      <c r="K67">
        <v>5</v>
      </c>
      <c r="L67">
        <v>0</v>
      </c>
      <c r="M67">
        <v>0</v>
      </c>
      <c r="N67">
        <v>5</v>
      </c>
      <c r="O67">
        <v>0</v>
      </c>
      <c r="P67">
        <v>0</v>
      </c>
      <c r="Q67">
        <v>5</v>
      </c>
      <c r="R67">
        <v>0</v>
      </c>
      <c r="S67">
        <v>0</v>
      </c>
      <c r="T67" t="s">
        <v>64</v>
      </c>
      <c r="U67" t="s">
        <v>65</v>
      </c>
      <c r="V67" t="s">
        <v>65</v>
      </c>
      <c r="Y67" t="s">
        <v>78</v>
      </c>
      <c r="Z67">
        <v>0.48</v>
      </c>
      <c r="AA67" t="s">
        <v>68</v>
      </c>
      <c r="AB67" t="s">
        <v>68</v>
      </c>
      <c r="AC67" t="s">
        <v>68</v>
      </c>
      <c r="AD67" t="s">
        <v>68</v>
      </c>
      <c r="AE67" t="s">
        <v>68</v>
      </c>
      <c r="AF67" t="s">
        <v>68</v>
      </c>
      <c r="AG67" t="s">
        <v>68</v>
      </c>
      <c r="AH67" t="s">
        <v>68</v>
      </c>
    </row>
    <row r="68" spans="1:34">
      <c r="A68" t="s">
        <v>161</v>
      </c>
      <c r="B68">
        <v>13225</v>
      </c>
      <c r="C68">
        <v>0.36</v>
      </c>
      <c r="D68">
        <v>2</v>
      </c>
      <c r="E68">
        <v>4</v>
      </c>
      <c r="F68">
        <v>0</v>
      </c>
      <c r="G68">
        <v>0</v>
      </c>
      <c r="H68">
        <v>4</v>
      </c>
      <c r="I68">
        <v>0</v>
      </c>
      <c r="J68">
        <v>0</v>
      </c>
      <c r="K68">
        <v>4</v>
      </c>
      <c r="L68">
        <v>0</v>
      </c>
      <c r="M68">
        <v>0</v>
      </c>
      <c r="N68">
        <v>4</v>
      </c>
      <c r="O68">
        <v>0</v>
      </c>
      <c r="P68">
        <v>0</v>
      </c>
      <c r="Q68">
        <v>4</v>
      </c>
      <c r="R68">
        <v>0</v>
      </c>
      <c r="S68">
        <v>0</v>
      </c>
      <c r="T68" t="s">
        <v>64</v>
      </c>
      <c r="U68" t="s">
        <v>65</v>
      </c>
      <c r="V68" t="s">
        <v>65</v>
      </c>
      <c r="Y68" t="s">
        <v>78</v>
      </c>
      <c r="Z68">
        <v>0.36</v>
      </c>
      <c r="AA68" t="s">
        <v>68</v>
      </c>
      <c r="AB68" t="s">
        <v>68</v>
      </c>
      <c r="AC68" t="s">
        <v>68</v>
      </c>
      <c r="AD68" t="s">
        <v>68</v>
      </c>
      <c r="AE68" t="s">
        <v>68</v>
      </c>
      <c r="AF68" t="s">
        <v>68</v>
      </c>
      <c r="AG68" t="s">
        <v>68</v>
      </c>
      <c r="AH68" t="s">
        <v>68</v>
      </c>
    </row>
    <row r="69" spans="1:34">
      <c r="A69" t="s">
        <v>162</v>
      </c>
      <c r="B69">
        <v>12585</v>
      </c>
      <c r="C69">
        <f>Z69+AB69</f>
        <v>0.14649999999999999</v>
      </c>
      <c r="D69">
        <v>60</v>
      </c>
      <c r="E69">
        <v>110</v>
      </c>
      <c r="F69">
        <v>160</v>
      </c>
      <c r="G69">
        <v>1400</v>
      </c>
      <c r="H69">
        <v>110</v>
      </c>
      <c r="I69">
        <v>92</v>
      </c>
      <c r="J69">
        <v>290</v>
      </c>
      <c r="K69">
        <v>110</v>
      </c>
      <c r="L69">
        <v>54</v>
      </c>
      <c r="M69">
        <v>69</v>
      </c>
      <c r="N69">
        <v>110</v>
      </c>
      <c r="O69">
        <v>28</v>
      </c>
      <c r="P69">
        <v>29</v>
      </c>
      <c r="Q69">
        <v>110</v>
      </c>
      <c r="R69">
        <v>9</v>
      </c>
      <c r="S69">
        <v>10</v>
      </c>
      <c r="T69" t="s">
        <v>82</v>
      </c>
      <c r="U69" t="s">
        <v>65</v>
      </c>
      <c r="V69" t="s">
        <v>66</v>
      </c>
      <c r="Y69" t="s">
        <v>96</v>
      </c>
      <c r="Z69">
        <v>2.5000000000000001E-3</v>
      </c>
      <c r="AA69" t="s">
        <v>97</v>
      </c>
      <c r="AB69">
        <v>0.14399999999999999</v>
      </c>
      <c r="AC69" t="s">
        <v>68</v>
      </c>
      <c r="AD69" t="s">
        <v>68</v>
      </c>
      <c r="AE69" t="s">
        <v>68</v>
      </c>
      <c r="AF69" t="s">
        <v>68</v>
      </c>
    </row>
    <row r="70" spans="1:34">
      <c r="A70" t="s">
        <v>163</v>
      </c>
      <c r="B70">
        <v>12175</v>
      </c>
      <c r="C70">
        <v>0.05</v>
      </c>
      <c r="D70">
        <v>170</v>
      </c>
      <c r="E70">
        <v>0</v>
      </c>
      <c r="F70">
        <v>1900</v>
      </c>
      <c r="G70">
        <v>2000</v>
      </c>
      <c r="H70">
        <v>0</v>
      </c>
      <c r="I70">
        <v>1500</v>
      </c>
      <c r="J70">
        <v>1600</v>
      </c>
      <c r="K70">
        <v>0</v>
      </c>
      <c r="L70">
        <v>1100</v>
      </c>
      <c r="M70">
        <v>1100</v>
      </c>
      <c r="N70">
        <v>0</v>
      </c>
      <c r="O70">
        <v>560</v>
      </c>
      <c r="P70">
        <v>580</v>
      </c>
      <c r="Q70">
        <v>0</v>
      </c>
      <c r="R70">
        <v>180</v>
      </c>
      <c r="S70">
        <v>190</v>
      </c>
      <c r="T70" t="s">
        <v>64</v>
      </c>
      <c r="U70" t="s">
        <v>65</v>
      </c>
      <c r="V70" t="s">
        <v>66</v>
      </c>
      <c r="Y70" t="s">
        <v>96</v>
      </c>
      <c r="Z70">
        <v>0.05</v>
      </c>
      <c r="AA70" t="s">
        <v>68</v>
      </c>
      <c r="AB70" t="s">
        <v>68</v>
      </c>
      <c r="AC70" t="s">
        <v>68</v>
      </c>
      <c r="AD70" t="s">
        <v>68</v>
      </c>
      <c r="AE70" t="s">
        <v>68</v>
      </c>
      <c r="AF70" t="s">
        <v>68</v>
      </c>
      <c r="AG70" t="s">
        <v>68</v>
      </c>
      <c r="AH70" t="s">
        <v>68</v>
      </c>
    </row>
    <row r="71" spans="1:34">
      <c r="A71" t="s">
        <v>164</v>
      </c>
      <c r="B71">
        <v>14834</v>
      </c>
      <c r="C71">
        <v>0.25</v>
      </c>
      <c r="D71">
        <v>48</v>
      </c>
      <c r="E71">
        <v>1</v>
      </c>
      <c r="F71">
        <v>1</v>
      </c>
      <c r="G71">
        <v>1</v>
      </c>
      <c r="H71">
        <v>1</v>
      </c>
      <c r="I71">
        <v>0</v>
      </c>
      <c r="J71">
        <v>0</v>
      </c>
      <c r="K71">
        <v>1</v>
      </c>
      <c r="L71">
        <v>0</v>
      </c>
      <c r="M71">
        <v>0</v>
      </c>
      <c r="N71">
        <v>1</v>
      </c>
      <c r="O71">
        <v>0</v>
      </c>
      <c r="P71">
        <v>0</v>
      </c>
      <c r="Q71">
        <v>1</v>
      </c>
      <c r="R71">
        <v>0</v>
      </c>
      <c r="S71">
        <v>0</v>
      </c>
      <c r="T71" t="s">
        <v>70</v>
      </c>
      <c r="U71" t="s">
        <v>65</v>
      </c>
      <c r="V71" t="s">
        <v>65</v>
      </c>
      <c r="Y71" t="s">
        <v>165</v>
      </c>
      <c r="Z71">
        <v>0.25</v>
      </c>
      <c r="AA71" t="s">
        <v>68</v>
      </c>
      <c r="AB71" t="s">
        <v>68</v>
      </c>
      <c r="AC71" t="s">
        <v>68</v>
      </c>
      <c r="AD71" t="s">
        <v>68</v>
      </c>
      <c r="AE71" t="s">
        <v>68</v>
      </c>
      <c r="AF71" t="s">
        <v>68</v>
      </c>
      <c r="AG71" t="s">
        <v>68</v>
      </c>
      <c r="AH71" t="s">
        <v>68</v>
      </c>
    </row>
    <row r="72" spans="1:34">
      <c r="A72" t="s">
        <v>166</v>
      </c>
      <c r="B72">
        <v>12843</v>
      </c>
      <c r="C72">
        <v>0.25</v>
      </c>
      <c r="D72">
        <v>130</v>
      </c>
      <c r="E72">
        <v>57</v>
      </c>
      <c r="F72">
        <v>610</v>
      </c>
      <c r="G72">
        <v>960</v>
      </c>
      <c r="H72">
        <v>57</v>
      </c>
      <c r="I72">
        <v>310</v>
      </c>
      <c r="J72">
        <v>450</v>
      </c>
      <c r="K72">
        <v>57</v>
      </c>
      <c r="L72">
        <v>98</v>
      </c>
      <c r="M72">
        <v>110</v>
      </c>
      <c r="N72">
        <v>57</v>
      </c>
      <c r="O72">
        <v>8</v>
      </c>
      <c r="P72">
        <v>11</v>
      </c>
      <c r="Q72">
        <v>57</v>
      </c>
      <c r="R72">
        <v>0</v>
      </c>
      <c r="S72">
        <v>0</v>
      </c>
      <c r="T72" t="s">
        <v>70</v>
      </c>
      <c r="U72" t="s">
        <v>83</v>
      </c>
      <c r="V72" t="s">
        <v>66</v>
      </c>
      <c r="Y72" t="s">
        <v>167</v>
      </c>
      <c r="Z72">
        <v>0.125</v>
      </c>
      <c r="AA72" t="s">
        <v>168</v>
      </c>
      <c r="AB72">
        <v>0.125</v>
      </c>
      <c r="AC72" t="s">
        <v>68</v>
      </c>
      <c r="AD72" t="s">
        <v>68</v>
      </c>
      <c r="AE72" t="s">
        <v>68</v>
      </c>
      <c r="AF72" t="s">
        <v>68</v>
      </c>
      <c r="AG72" t="s">
        <v>68</v>
      </c>
      <c r="AH72" t="s">
        <v>68</v>
      </c>
    </row>
    <row r="73" spans="1:34">
      <c r="A73" t="s">
        <v>169</v>
      </c>
      <c r="B73">
        <v>12379</v>
      </c>
      <c r="C73">
        <v>8.7750000000000009E-2</v>
      </c>
      <c r="D73">
        <v>14</v>
      </c>
      <c r="E73">
        <v>1</v>
      </c>
      <c r="F73">
        <v>400</v>
      </c>
      <c r="G73">
        <v>640</v>
      </c>
      <c r="H73">
        <v>1</v>
      </c>
      <c r="I73">
        <v>250</v>
      </c>
      <c r="J73">
        <v>450</v>
      </c>
      <c r="K73">
        <v>1</v>
      </c>
      <c r="L73">
        <v>80</v>
      </c>
      <c r="M73">
        <v>130</v>
      </c>
      <c r="N73">
        <v>1</v>
      </c>
      <c r="O73">
        <v>16</v>
      </c>
      <c r="P73">
        <v>23</v>
      </c>
      <c r="Q73">
        <v>1</v>
      </c>
      <c r="R73">
        <v>1</v>
      </c>
      <c r="S73">
        <v>1</v>
      </c>
      <c r="T73" t="s">
        <v>82</v>
      </c>
      <c r="U73" t="s">
        <v>66</v>
      </c>
      <c r="V73" t="s">
        <v>66</v>
      </c>
      <c r="Y73" t="s">
        <v>170</v>
      </c>
      <c r="Z73">
        <v>6.9000000000000006E-2</v>
      </c>
      <c r="AA73" t="s">
        <v>171</v>
      </c>
      <c r="AB73">
        <v>1.8749999999999999E-2</v>
      </c>
      <c r="AC73" t="s">
        <v>68</v>
      </c>
      <c r="AD73" t="s">
        <v>68</v>
      </c>
      <c r="AE73" t="s">
        <v>68</v>
      </c>
      <c r="AF73" t="s">
        <v>68</v>
      </c>
      <c r="AG73" t="s">
        <v>68</v>
      </c>
      <c r="AH73" t="s">
        <v>68</v>
      </c>
    </row>
    <row r="74" spans="1:34">
      <c r="A74" t="s">
        <v>172</v>
      </c>
      <c r="B74">
        <v>13564</v>
      </c>
      <c r="C74">
        <v>3.5950000000000003E-2</v>
      </c>
      <c r="D74">
        <v>0</v>
      </c>
      <c r="E74">
        <v>0</v>
      </c>
      <c r="F74">
        <v>0</v>
      </c>
      <c r="G74">
        <v>6</v>
      </c>
      <c r="H74">
        <v>0</v>
      </c>
      <c r="I74">
        <v>0</v>
      </c>
      <c r="J74">
        <v>0</v>
      </c>
      <c r="K74">
        <v>0</v>
      </c>
      <c r="L74">
        <v>0</v>
      </c>
      <c r="M74">
        <v>0</v>
      </c>
      <c r="N74">
        <v>0</v>
      </c>
      <c r="O74">
        <v>0</v>
      </c>
      <c r="P74">
        <v>0</v>
      </c>
      <c r="Q74">
        <v>0</v>
      </c>
      <c r="R74">
        <v>0</v>
      </c>
      <c r="S74">
        <v>0</v>
      </c>
      <c r="T74" t="s">
        <v>64</v>
      </c>
      <c r="U74" t="s">
        <v>66</v>
      </c>
      <c r="V74" t="s">
        <v>66</v>
      </c>
      <c r="Y74" t="s">
        <v>173</v>
      </c>
      <c r="Z74">
        <v>4.9500000000000004E-3</v>
      </c>
      <c r="AA74" t="s">
        <v>138</v>
      </c>
      <c r="AB74">
        <v>3.1E-2</v>
      </c>
      <c r="AC74" t="s">
        <v>68</v>
      </c>
      <c r="AD74" t="s">
        <v>68</v>
      </c>
      <c r="AE74" t="s">
        <v>68</v>
      </c>
      <c r="AF74" t="s">
        <v>68</v>
      </c>
      <c r="AG74" t="s">
        <v>68</v>
      </c>
      <c r="AH74" t="s">
        <v>68</v>
      </c>
    </row>
    <row r="75" spans="1:34">
      <c r="A75" t="s">
        <v>174</v>
      </c>
      <c r="B75">
        <v>13231</v>
      </c>
      <c r="C75">
        <v>0.36</v>
      </c>
      <c r="D75">
        <v>2</v>
      </c>
      <c r="E75">
        <v>4</v>
      </c>
      <c r="F75">
        <v>0</v>
      </c>
      <c r="G75">
        <v>0</v>
      </c>
      <c r="H75">
        <v>4</v>
      </c>
      <c r="I75">
        <v>0</v>
      </c>
      <c r="J75">
        <v>0</v>
      </c>
      <c r="K75">
        <v>4</v>
      </c>
      <c r="L75">
        <v>0</v>
      </c>
      <c r="M75">
        <v>0</v>
      </c>
      <c r="N75">
        <v>4</v>
      </c>
      <c r="O75">
        <v>0</v>
      </c>
      <c r="P75">
        <v>0</v>
      </c>
      <c r="Q75">
        <v>4</v>
      </c>
      <c r="R75">
        <v>0</v>
      </c>
      <c r="S75">
        <v>0</v>
      </c>
      <c r="T75" t="s">
        <v>64</v>
      </c>
      <c r="U75" t="s">
        <v>65</v>
      </c>
      <c r="V75" t="s">
        <v>65</v>
      </c>
      <c r="Y75" t="s">
        <v>78</v>
      </c>
      <c r="Z75">
        <v>0.36</v>
      </c>
      <c r="AA75" t="s">
        <v>68</v>
      </c>
      <c r="AB75" t="s">
        <v>68</v>
      </c>
      <c r="AC75" t="s">
        <v>68</v>
      </c>
      <c r="AD75" t="s">
        <v>68</v>
      </c>
      <c r="AE75" t="s">
        <v>68</v>
      </c>
      <c r="AF75" t="s">
        <v>68</v>
      </c>
      <c r="AG75" t="s">
        <v>68</v>
      </c>
      <c r="AH75" t="s">
        <v>68</v>
      </c>
    </row>
    <row r="76" spans="1:34">
      <c r="A76" t="s">
        <v>175</v>
      </c>
      <c r="B76">
        <v>6483</v>
      </c>
      <c r="C76">
        <v>0.36</v>
      </c>
      <c r="D76">
        <v>22</v>
      </c>
      <c r="E76">
        <v>3</v>
      </c>
      <c r="F76">
        <v>0</v>
      </c>
      <c r="G76">
        <v>0</v>
      </c>
      <c r="H76">
        <v>3</v>
      </c>
      <c r="I76">
        <v>0</v>
      </c>
      <c r="J76">
        <v>0</v>
      </c>
      <c r="K76">
        <v>3</v>
      </c>
      <c r="L76">
        <v>0</v>
      </c>
      <c r="M76">
        <v>0</v>
      </c>
      <c r="N76">
        <v>3</v>
      </c>
      <c r="O76">
        <v>0</v>
      </c>
      <c r="P76">
        <v>0</v>
      </c>
      <c r="Q76">
        <v>3</v>
      </c>
      <c r="R76">
        <v>0</v>
      </c>
      <c r="S76">
        <v>0</v>
      </c>
      <c r="T76" t="s">
        <v>82</v>
      </c>
      <c r="U76" t="s">
        <v>66</v>
      </c>
      <c r="V76" t="s">
        <v>66</v>
      </c>
      <c r="Y76" t="s">
        <v>86</v>
      </c>
      <c r="Z76">
        <v>0.36</v>
      </c>
      <c r="AA76" t="s">
        <v>68</v>
      </c>
      <c r="AB76" t="s">
        <v>68</v>
      </c>
      <c r="AC76" t="s">
        <v>68</v>
      </c>
      <c r="AD76" t="s">
        <v>68</v>
      </c>
      <c r="AE76" t="s">
        <v>68</v>
      </c>
      <c r="AF76" t="s">
        <v>68</v>
      </c>
      <c r="AG76" t="s">
        <v>68</v>
      </c>
      <c r="AH76" t="s">
        <v>68</v>
      </c>
    </row>
    <row r="77" spans="1:34">
      <c r="A77" t="s">
        <v>176</v>
      </c>
      <c r="B77">
        <v>12960</v>
      </c>
      <c r="C77">
        <v>0.36</v>
      </c>
      <c r="D77">
        <v>2</v>
      </c>
      <c r="E77">
        <v>4</v>
      </c>
      <c r="F77">
        <v>0</v>
      </c>
      <c r="G77">
        <v>0</v>
      </c>
      <c r="H77">
        <v>4</v>
      </c>
      <c r="I77">
        <v>0</v>
      </c>
      <c r="J77">
        <v>0</v>
      </c>
      <c r="K77">
        <v>4</v>
      </c>
      <c r="L77">
        <v>0</v>
      </c>
      <c r="M77">
        <v>0</v>
      </c>
      <c r="N77">
        <v>4</v>
      </c>
      <c r="O77">
        <v>0</v>
      </c>
      <c r="P77">
        <v>0</v>
      </c>
      <c r="Q77">
        <v>4</v>
      </c>
      <c r="R77">
        <v>0</v>
      </c>
      <c r="S77">
        <v>0</v>
      </c>
      <c r="T77" t="s">
        <v>64</v>
      </c>
      <c r="U77" t="s">
        <v>65</v>
      </c>
      <c r="V77" t="s">
        <v>65</v>
      </c>
      <c r="Y77" t="s">
        <v>78</v>
      </c>
      <c r="Z77">
        <v>0.36</v>
      </c>
      <c r="AA77" t="s">
        <v>68</v>
      </c>
      <c r="AB77" t="s">
        <v>68</v>
      </c>
      <c r="AC77" t="s">
        <v>68</v>
      </c>
      <c r="AD77" t="s">
        <v>68</v>
      </c>
      <c r="AE77" t="s">
        <v>68</v>
      </c>
      <c r="AF77" t="s">
        <v>68</v>
      </c>
      <c r="AG77" t="s">
        <v>68</v>
      </c>
      <c r="AH77" t="s">
        <v>68</v>
      </c>
    </row>
    <row r="78" spans="1:34">
      <c r="A78" t="s">
        <v>177</v>
      </c>
      <c r="B78">
        <v>11228</v>
      </c>
      <c r="C78">
        <v>0.36</v>
      </c>
      <c r="D78">
        <v>2</v>
      </c>
      <c r="E78">
        <v>4</v>
      </c>
      <c r="F78">
        <v>0</v>
      </c>
      <c r="G78">
        <v>0</v>
      </c>
      <c r="H78">
        <v>4</v>
      </c>
      <c r="I78">
        <v>0</v>
      </c>
      <c r="J78">
        <v>0</v>
      </c>
      <c r="K78">
        <v>4</v>
      </c>
      <c r="L78">
        <v>0</v>
      </c>
      <c r="M78">
        <v>0</v>
      </c>
      <c r="N78">
        <v>4</v>
      </c>
      <c r="O78">
        <v>0</v>
      </c>
      <c r="P78">
        <v>0</v>
      </c>
      <c r="Q78">
        <v>4</v>
      </c>
      <c r="R78">
        <v>0</v>
      </c>
      <c r="S78">
        <v>0</v>
      </c>
      <c r="T78" t="s">
        <v>64</v>
      </c>
      <c r="U78" t="s">
        <v>65</v>
      </c>
      <c r="V78" t="s">
        <v>65</v>
      </c>
      <c r="Y78" t="s">
        <v>78</v>
      </c>
      <c r="Z78">
        <v>0.36</v>
      </c>
      <c r="AA78" t="s">
        <v>68</v>
      </c>
      <c r="AB78" t="s">
        <v>68</v>
      </c>
      <c r="AC78" t="s">
        <v>68</v>
      </c>
      <c r="AD78" t="s">
        <v>68</v>
      </c>
      <c r="AE78" t="s">
        <v>68</v>
      </c>
      <c r="AF78" t="s">
        <v>68</v>
      </c>
      <c r="AG78" t="s">
        <v>68</v>
      </c>
      <c r="AH78" t="s">
        <v>68</v>
      </c>
    </row>
    <row r="79" spans="1:34">
      <c r="A79" t="s">
        <v>178</v>
      </c>
      <c r="B79">
        <v>15163</v>
      </c>
      <c r="C79">
        <v>0.36</v>
      </c>
      <c r="D79">
        <v>2</v>
      </c>
      <c r="E79">
        <v>4</v>
      </c>
      <c r="F79">
        <v>0</v>
      </c>
      <c r="G79">
        <v>0</v>
      </c>
      <c r="H79">
        <v>4</v>
      </c>
      <c r="I79">
        <v>0</v>
      </c>
      <c r="J79">
        <v>0</v>
      </c>
      <c r="K79">
        <v>4</v>
      </c>
      <c r="L79">
        <v>0</v>
      </c>
      <c r="M79">
        <v>0</v>
      </c>
      <c r="N79">
        <v>4</v>
      </c>
      <c r="O79">
        <v>0</v>
      </c>
      <c r="P79">
        <v>0</v>
      </c>
      <c r="Q79">
        <v>4</v>
      </c>
      <c r="R79">
        <v>0</v>
      </c>
      <c r="S79">
        <v>0</v>
      </c>
      <c r="T79" t="s">
        <v>64</v>
      </c>
      <c r="U79" t="s">
        <v>65</v>
      </c>
      <c r="V79" t="s">
        <v>65</v>
      </c>
      <c r="Y79" t="s">
        <v>78</v>
      </c>
      <c r="Z79">
        <v>0.36</v>
      </c>
      <c r="AA79" t="s">
        <v>68</v>
      </c>
      <c r="AB79" t="s">
        <v>68</v>
      </c>
      <c r="AC79" t="s">
        <v>68</v>
      </c>
      <c r="AD79" t="s">
        <v>68</v>
      </c>
      <c r="AE79" t="s">
        <v>68</v>
      </c>
      <c r="AF79" t="s">
        <v>68</v>
      </c>
      <c r="AG79" t="s">
        <v>68</v>
      </c>
      <c r="AH79" t="s">
        <v>68</v>
      </c>
    </row>
    <row r="80" spans="1:34">
      <c r="A80" t="s">
        <v>179</v>
      </c>
      <c r="B80">
        <v>13707</v>
      </c>
      <c r="C80">
        <v>7.1999999999999998E-3</v>
      </c>
      <c r="D80">
        <v>0</v>
      </c>
      <c r="E80">
        <v>0</v>
      </c>
      <c r="F80">
        <v>0</v>
      </c>
      <c r="G80">
        <v>0</v>
      </c>
      <c r="H80">
        <v>0</v>
      </c>
      <c r="I80">
        <v>0</v>
      </c>
      <c r="J80">
        <v>0</v>
      </c>
      <c r="K80">
        <v>0</v>
      </c>
      <c r="L80">
        <v>0</v>
      </c>
      <c r="M80">
        <v>0</v>
      </c>
      <c r="N80">
        <v>0</v>
      </c>
      <c r="O80">
        <v>0</v>
      </c>
      <c r="P80">
        <v>0</v>
      </c>
      <c r="Q80">
        <v>0</v>
      </c>
      <c r="R80">
        <v>0</v>
      </c>
      <c r="S80">
        <v>0</v>
      </c>
      <c r="T80" t="s">
        <v>64</v>
      </c>
      <c r="U80" t="s">
        <v>65</v>
      </c>
      <c r="V80" t="s">
        <v>65</v>
      </c>
      <c r="Y80" t="s">
        <v>78</v>
      </c>
      <c r="Z80">
        <v>7.1999999999999998E-3</v>
      </c>
      <c r="AA80" t="s">
        <v>68</v>
      </c>
      <c r="AB80" t="s">
        <v>68</v>
      </c>
      <c r="AC80" t="s">
        <v>68</v>
      </c>
      <c r="AD80" t="s">
        <v>68</v>
      </c>
      <c r="AE80" t="s">
        <v>68</v>
      </c>
      <c r="AF80" t="s">
        <v>68</v>
      </c>
      <c r="AG80" t="s">
        <v>68</v>
      </c>
      <c r="AH80" t="s">
        <v>68</v>
      </c>
    </row>
    <row r="81" spans="1:34">
      <c r="A81" t="s">
        <v>180</v>
      </c>
      <c r="B81">
        <v>13546</v>
      </c>
      <c r="C81">
        <v>0.36</v>
      </c>
      <c r="D81">
        <v>2</v>
      </c>
      <c r="E81">
        <v>4</v>
      </c>
      <c r="F81">
        <v>0</v>
      </c>
      <c r="G81">
        <v>0</v>
      </c>
      <c r="H81">
        <v>4</v>
      </c>
      <c r="I81">
        <v>0</v>
      </c>
      <c r="J81">
        <v>0</v>
      </c>
      <c r="K81">
        <v>4</v>
      </c>
      <c r="L81">
        <v>0</v>
      </c>
      <c r="M81">
        <v>0</v>
      </c>
      <c r="N81">
        <v>4</v>
      </c>
      <c r="O81">
        <v>0</v>
      </c>
      <c r="P81">
        <v>0</v>
      </c>
      <c r="Q81">
        <v>4</v>
      </c>
      <c r="R81">
        <v>0</v>
      </c>
      <c r="S81">
        <v>0</v>
      </c>
      <c r="T81" t="s">
        <v>64</v>
      </c>
      <c r="U81" t="s">
        <v>65</v>
      </c>
      <c r="V81" t="s">
        <v>65</v>
      </c>
      <c r="Y81" t="s">
        <v>78</v>
      </c>
      <c r="Z81">
        <v>0.36</v>
      </c>
      <c r="AA81" t="s">
        <v>68</v>
      </c>
      <c r="AB81" t="s">
        <v>68</v>
      </c>
      <c r="AC81" t="s">
        <v>68</v>
      </c>
      <c r="AD81" t="s">
        <v>68</v>
      </c>
      <c r="AE81" t="s">
        <v>68</v>
      </c>
      <c r="AF81" t="s">
        <v>68</v>
      </c>
      <c r="AG81" t="s">
        <v>68</v>
      </c>
      <c r="AH81" t="s">
        <v>68</v>
      </c>
    </row>
    <row r="82" spans="1:34">
      <c r="A82" t="s">
        <v>181</v>
      </c>
      <c r="B82">
        <v>13754</v>
      </c>
      <c r="C82">
        <v>7.1999999999999998E-3</v>
      </c>
      <c r="D82">
        <v>0</v>
      </c>
      <c r="E82">
        <v>0</v>
      </c>
      <c r="F82">
        <v>0</v>
      </c>
      <c r="G82">
        <v>0</v>
      </c>
      <c r="H82">
        <v>0</v>
      </c>
      <c r="I82">
        <v>0</v>
      </c>
      <c r="J82">
        <v>0</v>
      </c>
      <c r="K82">
        <v>0</v>
      </c>
      <c r="L82">
        <v>0</v>
      </c>
      <c r="M82">
        <v>0</v>
      </c>
      <c r="N82">
        <v>0</v>
      </c>
      <c r="O82">
        <v>0</v>
      </c>
      <c r="P82">
        <v>0</v>
      </c>
      <c r="Q82">
        <v>0</v>
      </c>
      <c r="R82">
        <v>0</v>
      </c>
      <c r="S82">
        <v>0</v>
      </c>
      <c r="T82" t="s">
        <v>64</v>
      </c>
      <c r="U82" t="s">
        <v>65</v>
      </c>
      <c r="V82" t="s">
        <v>65</v>
      </c>
      <c r="Y82" t="s">
        <v>78</v>
      </c>
      <c r="Z82">
        <v>7.1999999999999998E-3</v>
      </c>
      <c r="AA82" t="s">
        <v>68</v>
      </c>
      <c r="AB82" t="s">
        <v>68</v>
      </c>
      <c r="AC82" t="s">
        <v>68</v>
      </c>
      <c r="AD82" t="s">
        <v>68</v>
      </c>
      <c r="AE82" t="s">
        <v>68</v>
      </c>
      <c r="AF82" t="s">
        <v>68</v>
      </c>
      <c r="AG82" t="s">
        <v>68</v>
      </c>
      <c r="AH82" t="s">
        <v>68</v>
      </c>
    </row>
    <row r="83" spans="1:34">
      <c r="A83" t="s">
        <v>182</v>
      </c>
      <c r="B83">
        <v>10099</v>
      </c>
      <c r="C83">
        <v>0.36</v>
      </c>
      <c r="D83">
        <v>2</v>
      </c>
      <c r="E83">
        <v>4</v>
      </c>
      <c r="F83">
        <v>0</v>
      </c>
      <c r="G83">
        <v>0</v>
      </c>
      <c r="H83">
        <v>4</v>
      </c>
      <c r="I83">
        <v>0</v>
      </c>
      <c r="J83">
        <v>0</v>
      </c>
      <c r="K83">
        <v>4</v>
      </c>
      <c r="L83">
        <v>0</v>
      </c>
      <c r="M83">
        <v>0</v>
      </c>
      <c r="N83">
        <v>4</v>
      </c>
      <c r="O83">
        <v>0</v>
      </c>
      <c r="P83">
        <v>0</v>
      </c>
      <c r="Q83">
        <v>4</v>
      </c>
      <c r="R83">
        <v>0</v>
      </c>
      <c r="S83">
        <v>0</v>
      </c>
      <c r="T83" t="s">
        <v>64</v>
      </c>
      <c r="U83" t="s">
        <v>65</v>
      </c>
      <c r="V83" t="s">
        <v>65</v>
      </c>
      <c r="Y83" t="s">
        <v>78</v>
      </c>
      <c r="Z83">
        <v>0.36</v>
      </c>
      <c r="AA83" t="s">
        <v>68</v>
      </c>
      <c r="AB83" t="s">
        <v>68</v>
      </c>
      <c r="AC83" t="s">
        <v>68</v>
      </c>
      <c r="AD83" t="s">
        <v>68</v>
      </c>
      <c r="AE83" t="s">
        <v>68</v>
      </c>
      <c r="AF83" t="s">
        <v>68</v>
      </c>
      <c r="AG83" t="s">
        <v>68</v>
      </c>
      <c r="AH83" t="s">
        <v>68</v>
      </c>
    </row>
    <row r="84" spans="1:34">
      <c r="A84" t="s">
        <v>183</v>
      </c>
      <c r="B84">
        <v>12545</v>
      </c>
      <c r="C84">
        <v>0.45</v>
      </c>
      <c r="D84">
        <v>3</v>
      </c>
      <c r="E84">
        <v>4</v>
      </c>
      <c r="F84">
        <v>0</v>
      </c>
      <c r="G84">
        <v>0</v>
      </c>
      <c r="H84">
        <v>4</v>
      </c>
      <c r="I84">
        <v>0</v>
      </c>
      <c r="J84">
        <v>0</v>
      </c>
      <c r="K84">
        <v>4</v>
      </c>
      <c r="L84">
        <v>0</v>
      </c>
      <c r="M84">
        <v>0</v>
      </c>
      <c r="N84">
        <v>4</v>
      </c>
      <c r="O84">
        <v>0</v>
      </c>
      <c r="P84">
        <v>0</v>
      </c>
      <c r="Q84">
        <v>4</v>
      </c>
      <c r="R84">
        <v>0</v>
      </c>
      <c r="S84">
        <v>0</v>
      </c>
      <c r="T84" t="s">
        <v>64</v>
      </c>
      <c r="U84" t="s">
        <v>65</v>
      </c>
      <c r="V84" t="s">
        <v>65</v>
      </c>
      <c r="Y84" t="s">
        <v>78</v>
      </c>
      <c r="Z84">
        <v>0.45</v>
      </c>
      <c r="AA84" t="s">
        <v>68</v>
      </c>
      <c r="AB84" t="s">
        <v>68</v>
      </c>
      <c r="AC84" t="s">
        <v>68</v>
      </c>
      <c r="AD84" t="s">
        <v>68</v>
      </c>
      <c r="AE84" t="s">
        <v>68</v>
      </c>
      <c r="AF84" t="s">
        <v>68</v>
      </c>
      <c r="AG84" t="s">
        <v>68</v>
      </c>
      <c r="AH84" t="s">
        <v>68</v>
      </c>
    </row>
    <row r="85" spans="1:34">
      <c r="A85" t="s">
        <v>184</v>
      </c>
      <c r="B85">
        <v>15162</v>
      </c>
      <c r="C85">
        <v>0.36</v>
      </c>
      <c r="D85">
        <v>2</v>
      </c>
      <c r="E85">
        <v>4</v>
      </c>
      <c r="F85">
        <v>0</v>
      </c>
      <c r="G85">
        <v>0</v>
      </c>
      <c r="H85">
        <v>4</v>
      </c>
      <c r="I85">
        <v>0</v>
      </c>
      <c r="J85">
        <v>0</v>
      </c>
      <c r="K85">
        <v>4</v>
      </c>
      <c r="L85">
        <v>0</v>
      </c>
      <c r="M85">
        <v>0</v>
      </c>
      <c r="N85">
        <v>4</v>
      </c>
      <c r="O85">
        <v>0</v>
      </c>
      <c r="P85">
        <v>0</v>
      </c>
      <c r="Q85">
        <v>4</v>
      </c>
      <c r="R85">
        <v>0</v>
      </c>
      <c r="S85">
        <v>0</v>
      </c>
      <c r="T85" t="s">
        <v>64</v>
      </c>
      <c r="U85" t="s">
        <v>65</v>
      </c>
      <c r="V85" t="s">
        <v>65</v>
      </c>
      <c r="Y85" t="s">
        <v>78</v>
      </c>
      <c r="Z85">
        <v>0.36</v>
      </c>
      <c r="AA85" t="s">
        <v>68</v>
      </c>
      <c r="AB85" t="s">
        <v>68</v>
      </c>
      <c r="AC85" t="s">
        <v>68</v>
      </c>
      <c r="AD85" t="s">
        <v>68</v>
      </c>
      <c r="AE85" t="s">
        <v>68</v>
      </c>
      <c r="AF85" t="s">
        <v>68</v>
      </c>
      <c r="AG85" t="s">
        <v>68</v>
      </c>
      <c r="AH85" t="s">
        <v>68</v>
      </c>
    </row>
    <row r="86" spans="1:34">
      <c r="A86" t="s">
        <v>185</v>
      </c>
      <c r="B86">
        <v>13593</v>
      </c>
      <c r="C86">
        <v>0.48</v>
      </c>
      <c r="D86">
        <v>3</v>
      </c>
      <c r="E86">
        <v>5</v>
      </c>
      <c r="F86">
        <v>0</v>
      </c>
      <c r="G86">
        <v>0</v>
      </c>
      <c r="H86">
        <v>5</v>
      </c>
      <c r="I86">
        <v>0</v>
      </c>
      <c r="J86">
        <v>0</v>
      </c>
      <c r="K86">
        <v>5</v>
      </c>
      <c r="L86">
        <v>0</v>
      </c>
      <c r="M86">
        <v>0</v>
      </c>
      <c r="N86">
        <v>5</v>
      </c>
      <c r="O86">
        <v>0</v>
      </c>
      <c r="P86">
        <v>0</v>
      </c>
      <c r="Q86">
        <v>5</v>
      </c>
      <c r="R86">
        <v>0</v>
      </c>
      <c r="S86">
        <v>0</v>
      </c>
      <c r="T86" t="s">
        <v>64</v>
      </c>
      <c r="U86" t="s">
        <v>65</v>
      </c>
      <c r="V86" t="s">
        <v>65</v>
      </c>
      <c r="Y86" t="s">
        <v>78</v>
      </c>
      <c r="Z86">
        <v>0.48</v>
      </c>
      <c r="AA86" t="s">
        <v>68</v>
      </c>
      <c r="AB86" t="s">
        <v>68</v>
      </c>
      <c r="AC86" t="s">
        <v>68</v>
      </c>
      <c r="AD86" t="s">
        <v>68</v>
      </c>
      <c r="AE86" t="s">
        <v>68</v>
      </c>
      <c r="AF86" t="s">
        <v>68</v>
      </c>
      <c r="AG86" t="s">
        <v>68</v>
      </c>
      <c r="AH86" t="s">
        <v>68</v>
      </c>
    </row>
    <row r="87" spans="1:34">
      <c r="A87" t="s">
        <v>186</v>
      </c>
      <c r="B87">
        <v>15167</v>
      </c>
      <c r="C87">
        <v>0.36</v>
      </c>
      <c r="D87">
        <v>2</v>
      </c>
      <c r="E87">
        <v>4</v>
      </c>
      <c r="F87">
        <v>0</v>
      </c>
      <c r="G87">
        <v>0</v>
      </c>
      <c r="H87">
        <v>4</v>
      </c>
      <c r="I87">
        <v>0</v>
      </c>
      <c r="J87">
        <v>0</v>
      </c>
      <c r="K87">
        <v>4</v>
      </c>
      <c r="L87">
        <v>0</v>
      </c>
      <c r="M87">
        <v>0</v>
      </c>
      <c r="N87">
        <v>4</v>
      </c>
      <c r="O87">
        <v>0</v>
      </c>
      <c r="P87">
        <v>0</v>
      </c>
      <c r="Q87">
        <v>4</v>
      </c>
      <c r="R87">
        <v>0</v>
      </c>
      <c r="S87">
        <v>0</v>
      </c>
      <c r="T87" t="s">
        <v>64</v>
      </c>
      <c r="U87" t="s">
        <v>65</v>
      </c>
      <c r="V87" t="s">
        <v>65</v>
      </c>
      <c r="Y87" t="s">
        <v>78</v>
      </c>
      <c r="Z87">
        <v>0.36</v>
      </c>
      <c r="AA87" t="s">
        <v>68</v>
      </c>
      <c r="AB87" t="s">
        <v>68</v>
      </c>
      <c r="AC87" t="s">
        <v>68</v>
      </c>
      <c r="AD87" t="s">
        <v>68</v>
      </c>
      <c r="AE87" t="s">
        <v>68</v>
      </c>
      <c r="AF87" t="s">
        <v>68</v>
      </c>
      <c r="AG87" t="s">
        <v>68</v>
      </c>
      <c r="AH87" t="s">
        <v>68</v>
      </c>
    </row>
    <row r="88" spans="1:34">
      <c r="A88" t="s">
        <v>187</v>
      </c>
      <c r="B88">
        <v>10867</v>
      </c>
      <c r="C88">
        <v>7.1999999999999998E-3</v>
      </c>
      <c r="D88">
        <v>0</v>
      </c>
      <c r="E88">
        <v>0</v>
      </c>
      <c r="F88">
        <v>0</v>
      </c>
      <c r="G88">
        <v>0</v>
      </c>
      <c r="H88">
        <v>0</v>
      </c>
      <c r="I88">
        <v>0</v>
      </c>
      <c r="J88">
        <v>0</v>
      </c>
      <c r="K88">
        <v>0</v>
      </c>
      <c r="L88">
        <v>0</v>
      </c>
      <c r="M88">
        <v>0</v>
      </c>
      <c r="N88">
        <v>0</v>
      </c>
      <c r="O88">
        <v>0</v>
      </c>
      <c r="P88">
        <v>0</v>
      </c>
      <c r="Q88">
        <v>0</v>
      </c>
      <c r="R88">
        <v>0</v>
      </c>
      <c r="S88">
        <v>0</v>
      </c>
      <c r="T88" t="s">
        <v>64</v>
      </c>
      <c r="U88" t="s">
        <v>65</v>
      </c>
      <c r="V88" t="s">
        <v>65</v>
      </c>
      <c r="Y88" t="s">
        <v>78</v>
      </c>
      <c r="Z88">
        <v>7.1999999999999998E-3</v>
      </c>
      <c r="AA88" t="s">
        <v>68</v>
      </c>
      <c r="AB88" t="s">
        <v>68</v>
      </c>
      <c r="AC88" t="s">
        <v>68</v>
      </c>
      <c r="AD88" t="s">
        <v>68</v>
      </c>
      <c r="AE88" t="s">
        <v>68</v>
      </c>
      <c r="AF88" t="s">
        <v>68</v>
      </c>
      <c r="AG88" t="s">
        <v>68</v>
      </c>
      <c r="AH88" t="s">
        <v>68</v>
      </c>
    </row>
    <row r="89" spans="1:34">
      <c r="A89" t="s">
        <v>188</v>
      </c>
      <c r="B89">
        <v>14918</v>
      </c>
      <c r="C89">
        <v>0.72</v>
      </c>
      <c r="D89">
        <v>5</v>
      </c>
      <c r="E89">
        <v>7</v>
      </c>
      <c r="F89">
        <v>0</v>
      </c>
      <c r="G89">
        <v>0</v>
      </c>
      <c r="H89">
        <v>7</v>
      </c>
      <c r="I89">
        <v>0</v>
      </c>
      <c r="J89">
        <v>0</v>
      </c>
      <c r="K89">
        <v>7</v>
      </c>
      <c r="L89">
        <v>0</v>
      </c>
      <c r="M89">
        <v>0</v>
      </c>
      <c r="N89">
        <v>7</v>
      </c>
      <c r="O89">
        <v>0</v>
      </c>
      <c r="P89">
        <v>0</v>
      </c>
      <c r="Q89">
        <v>7</v>
      </c>
      <c r="R89">
        <v>0</v>
      </c>
      <c r="S89">
        <v>0</v>
      </c>
      <c r="T89" t="s">
        <v>64</v>
      </c>
      <c r="U89" t="s">
        <v>65</v>
      </c>
      <c r="V89" t="s">
        <v>65</v>
      </c>
      <c r="Y89" t="s">
        <v>78</v>
      </c>
      <c r="Z89">
        <v>0.72</v>
      </c>
      <c r="AA89" t="s">
        <v>68</v>
      </c>
      <c r="AB89" t="s">
        <v>68</v>
      </c>
      <c r="AC89" t="s">
        <v>68</v>
      </c>
      <c r="AD89" t="s">
        <v>68</v>
      </c>
      <c r="AE89" t="s">
        <v>68</v>
      </c>
      <c r="AF89" t="s">
        <v>68</v>
      </c>
      <c r="AG89" t="s">
        <v>68</v>
      </c>
      <c r="AH89" t="s">
        <v>68</v>
      </c>
    </row>
    <row r="90" spans="1:34">
      <c r="A90" t="s">
        <v>189</v>
      </c>
      <c r="B90">
        <v>15166</v>
      </c>
      <c r="C90">
        <v>0.36</v>
      </c>
      <c r="D90">
        <v>2</v>
      </c>
      <c r="E90">
        <v>4</v>
      </c>
      <c r="F90">
        <v>0</v>
      </c>
      <c r="G90">
        <v>0</v>
      </c>
      <c r="H90">
        <v>4</v>
      </c>
      <c r="I90">
        <v>0</v>
      </c>
      <c r="J90">
        <v>0</v>
      </c>
      <c r="K90">
        <v>4</v>
      </c>
      <c r="L90">
        <v>0</v>
      </c>
      <c r="M90">
        <v>0</v>
      </c>
      <c r="N90">
        <v>4</v>
      </c>
      <c r="O90">
        <v>0</v>
      </c>
      <c r="P90">
        <v>0</v>
      </c>
      <c r="Q90">
        <v>4</v>
      </c>
      <c r="R90">
        <v>0</v>
      </c>
      <c r="S90">
        <v>0</v>
      </c>
      <c r="T90" t="s">
        <v>64</v>
      </c>
      <c r="U90" t="s">
        <v>65</v>
      </c>
      <c r="V90" t="s">
        <v>65</v>
      </c>
      <c r="Y90" t="s">
        <v>78</v>
      </c>
      <c r="Z90">
        <v>0.36</v>
      </c>
      <c r="AA90" t="s">
        <v>68</v>
      </c>
      <c r="AB90" t="s">
        <v>68</v>
      </c>
      <c r="AC90" t="s">
        <v>68</v>
      </c>
      <c r="AD90" t="s">
        <v>68</v>
      </c>
      <c r="AE90" t="s">
        <v>68</v>
      </c>
      <c r="AF90" t="s">
        <v>68</v>
      </c>
      <c r="AG90" t="s">
        <v>68</v>
      </c>
      <c r="AH90" t="s">
        <v>68</v>
      </c>
    </row>
    <row r="91" spans="1:34">
      <c r="A91" t="s">
        <v>190</v>
      </c>
      <c r="B91">
        <v>13865</v>
      </c>
      <c r="C91">
        <v>0.48</v>
      </c>
      <c r="D91">
        <v>3</v>
      </c>
      <c r="E91">
        <v>5</v>
      </c>
      <c r="F91">
        <v>0</v>
      </c>
      <c r="G91">
        <v>0</v>
      </c>
      <c r="H91">
        <v>5</v>
      </c>
      <c r="I91">
        <v>0</v>
      </c>
      <c r="J91">
        <v>0</v>
      </c>
      <c r="K91">
        <v>5</v>
      </c>
      <c r="L91">
        <v>0</v>
      </c>
      <c r="M91">
        <v>0</v>
      </c>
      <c r="N91">
        <v>5</v>
      </c>
      <c r="O91">
        <v>0</v>
      </c>
      <c r="P91">
        <v>0</v>
      </c>
      <c r="Q91">
        <v>5</v>
      </c>
      <c r="R91">
        <v>0</v>
      </c>
      <c r="S91">
        <v>0</v>
      </c>
      <c r="T91" t="s">
        <v>64</v>
      </c>
      <c r="U91" t="s">
        <v>65</v>
      </c>
      <c r="V91" t="s">
        <v>65</v>
      </c>
      <c r="Y91" t="s">
        <v>78</v>
      </c>
      <c r="Z91">
        <v>0.48</v>
      </c>
      <c r="AA91" t="s">
        <v>68</v>
      </c>
      <c r="AB91" t="s">
        <v>68</v>
      </c>
      <c r="AC91" t="s">
        <v>68</v>
      </c>
      <c r="AD91" t="s">
        <v>68</v>
      </c>
      <c r="AE91" t="s">
        <v>68</v>
      </c>
      <c r="AF91" t="s">
        <v>68</v>
      </c>
      <c r="AG91" t="s">
        <v>68</v>
      </c>
      <c r="AH91" t="s">
        <v>68</v>
      </c>
    </row>
    <row r="92" spans="1:34">
      <c r="A92" t="s">
        <v>191</v>
      </c>
      <c r="B92">
        <v>14137</v>
      </c>
      <c r="C92">
        <v>0.36</v>
      </c>
      <c r="D92">
        <v>2</v>
      </c>
      <c r="E92">
        <v>4</v>
      </c>
      <c r="F92">
        <v>0</v>
      </c>
      <c r="G92">
        <v>0</v>
      </c>
      <c r="H92">
        <v>4</v>
      </c>
      <c r="I92">
        <v>0</v>
      </c>
      <c r="J92">
        <v>0</v>
      </c>
      <c r="K92">
        <v>4</v>
      </c>
      <c r="L92">
        <v>0</v>
      </c>
      <c r="M92">
        <v>0</v>
      </c>
      <c r="N92">
        <v>4</v>
      </c>
      <c r="O92">
        <v>0</v>
      </c>
      <c r="P92">
        <v>0</v>
      </c>
      <c r="Q92">
        <v>4</v>
      </c>
      <c r="R92">
        <v>0</v>
      </c>
      <c r="S92">
        <v>0</v>
      </c>
      <c r="T92" t="s">
        <v>64</v>
      </c>
      <c r="U92" t="s">
        <v>65</v>
      </c>
      <c r="V92" t="s">
        <v>65</v>
      </c>
      <c r="Y92" t="s">
        <v>78</v>
      </c>
      <c r="Z92">
        <v>0.36</v>
      </c>
      <c r="AA92" t="s">
        <v>68</v>
      </c>
      <c r="AB92" t="s">
        <v>68</v>
      </c>
      <c r="AC92" t="s">
        <v>68</v>
      </c>
      <c r="AD92" t="s">
        <v>68</v>
      </c>
      <c r="AE92" t="s">
        <v>68</v>
      </c>
      <c r="AF92" t="s">
        <v>68</v>
      </c>
      <c r="AG92" t="s">
        <v>68</v>
      </c>
      <c r="AH92" t="s">
        <v>68</v>
      </c>
    </row>
    <row r="93" spans="1:34">
      <c r="A93" t="s">
        <v>192</v>
      </c>
      <c r="B93">
        <v>13269</v>
      </c>
      <c r="C93">
        <v>0.25</v>
      </c>
      <c r="D93">
        <v>2</v>
      </c>
      <c r="E93">
        <v>1</v>
      </c>
      <c r="F93">
        <v>0</v>
      </c>
      <c r="G93">
        <v>0</v>
      </c>
      <c r="H93">
        <v>1</v>
      </c>
      <c r="I93">
        <v>0</v>
      </c>
      <c r="J93">
        <v>0</v>
      </c>
      <c r="K93">
        <v>1</v>
      </c>
      <c r="L93">
        <v>0</v>
      </c>
      <c r="M93">
        <v>0</v>
      </c>
      <c r="N93">
        <v>1</v>
      </c>
      <c r="O93">
        <v>0</v>
      </c>
      <c r="P93">
        <v>0</v>
      </c>
      <c r="Q93">
        <v>1</v>
      </c>
      <c r="R93">
        <v>0</v>
      </c>
      <c r="S93">
        <v>0</v>
      </c>
      <c r="T93" t="s">
        <v>82</v>
      </c>
      <c r="U93" t="s">
        <v>83</v>
      </c>
      <c r="V93" t="s">
        <v>66</v>
      </c>
      <c r="Y93" t="s">
        <v>105</v>
      </c>
      <c r="Z93">
        <v>0.25</v>
      </c>
      <c r="AA93" t="s">
        <v>68</v>
      </c>
      <c r="AB93" t="s">
        <v>68</v>
      </c>
      <c r="AC93" t="s">
        <v>68</v>
      </c>
      <c r="AD93" t="s">
        <v>68</v>
      </c>
      <c r="AE93" t="s">
        <v>68</v>
      </c>
      <c r="AF93" t="s">
        <v>68</v>
      </c>
      <c r="AG93" t="s">
        <v>68</v>
      </c>
      <c r="AH93" t="s">
        <v>68</v>
      </c>
    </row>
    <row r="94" spans="1:34">
      <c r="A94" t="s">
        <v>193</v>
      </c>
      <c r="B94">
        <v>13316</v>
      </c>
      <c r="C94">
        <v>2.9700000000000001E-2</v>
      </c>
      <c r="D94">
        <v>0</v>
      </c>
      <c r="E94">
        <v>0</v>
      </c>
      <c r="F94">
        <v>0</v>
      </c>
      <c r="G94">
        <v>0</v>
      </c>
      <c r="H94">
        <v>0</v>
      </c>
      <c r="I94">
        <v>0</v>
      </c>
      <c r="J94">
        <v>0</v>
      </c>
      <c r="K94">
        <v>0</v>
      </c>
      <c r="L94">
        <v>0</v>
      </c>
      <c r="M94">
        <v>0</v>
      </c>
      <c r="N94">
        <v>0</v>
      </c>
      <c r="O94">
        <v>0</v>
      </c>
      <c r="P94">
        <v>0</v>
      </c>
      <c r="Q94">
        <v>0</v>
      </c>
      <c r="R94">
        <v>0</v>
      </c>
      <c r="S94">
        <v>0</v>
      </c>
      <c r="T94" t="s">
        <v>64</v>
      </c>
      <c r="U94" t="s">
        <v>65</v>
      </c>
      <c r="V94" t="s">
        <v>66</v>
      </c>
      <c r="Y94" t="s">
        <v>110</v>
      </c>
      <c r="Z94">
        <v>2.9700000000000001E-2</v>
      </c>
      <c r="AA94" t="s">
        <v>68</v>
      </c>
      <c r="AB94" t="s">
        <v>68</v>
      </c>
      <c r="AC94" t="s">
        <v>68</v>
      </c>
      <c r="AD94" t="s">
        <v>68</v>
      </c>
      <c r="AE94" t="s">
        <v>68</v>
      </c>
      <c r="AF94" t="s">
        <v>68</v>
      </c>
      <c r="AG94" t="s">
        <v>68</v>
      </c>
      <c r="AH94" t="s">
        <v>68</v>
      </c>
    </row>
    <row r="95" spans="1:34">
      <c r="A95" t="s">
        <v>194</v>
      </c>
      <c r="B95">
        <v>14612</v>
      </c>
      <c r="C95">
        <v>0.4</v>
      </c>
      <c r="D95">
        <v>0</v>
      </c>
      <c r="E95">
        <v>0</v>
      </c>
      <c r="F95">
        <v>28</v>
      </c>
      <c r="G95">
        <v>2300</v>
      </c>
      <c r="H95">
        <v>0</v>
      </c>
      <c r="I95">
        <v>16</v>
      </c>
      <c r="J95">
        <v>1700</v>
      </c>
      <c r="K95">
        <v>0</v>
      </c>
      <c r="L95">
        <v>4</v>
      </c>
      <c r="M95">
        <v>900</v>
      </c>
      <c r="N95">
        <v>0</v>
      </c>
      <c r="O95">
        <v>0</v>
      </c>
      <c r="P95">
        <v>240</v>
      </c>
      <c r="Q95">
        <v>0</v>
      </c>
      <c r="R95">
        <v>0</v>
      </c>
      <c r="S95">
        <v>12</v>
      </c>
      <c r="T95" t="s">
        <v>64</v>
      </c>
      <c r="U95" t="s">
        <v>66</v>
      </c>
      <c r="V95" t="s">
        <v>65</v>
      </c>
      <c r="Y95" t="s">
        <v>195</v>
      </c>
      <c r="Z95">
        <v>0.4</v>
      </c>
      <c r="AA95" t="s">
        <v>68</v>
      </c>
      <c r="AB95" t="s">
        <v>68</v>
      </c>
      <c r="AC95" t="s">
        <v>68</v>
      </c>
      <c r="AD95" t="s">
        <v>68</v>
      </c>
      <c r="AE95" t="s">
        <v>68</v>
      </c>
      <c r="AF95" t="s">
        <v>68</v>
      </c>
      <c r="AG95" t="s">
        <v>68</v>
      </c>
      <c r="AH95" t="s">
        <v>68</v>
      </c>
    </row>
    <row r="96" spans="1:34">
      <c r="A96" t="s">
        <v>196</v>
      </c>
      <c r="B96">
        <v>12602</v>
      </c>
      <c r="C96">
        <v>0.53500000000000003</v>
      </c>
      <c r="D96">
        <v>180</v>
      </c>
      <c r="E96">
        <v>9</v>
      </c>
      <c r="F96">
        <v>160</v>
      </c>
      <c r="G96">
        <v>320</v>
      </c>
      <c r="H96">
        <v>8</v>
      </c>
      <c r="I96">
        <v>7</v>
      </c>
      <c r="J96">
        <v>10</v>
      </c>
      <c r="K96">
        <v>6</v>
      </c>
      <c r="L96">
        <v>1</v>
      </c>
      <c r="M96">
        <v>1</v>
      </c>
      <c r="N96">
        <v>4</v>
      </c>
      <c r="O96">
        <v>0</v>
      </c>
      <c r="P96">
        <v>0</v>
      </c>
      <c r="Q96">
        <v>2</v>
      </c>
      <c r="R96">
        <v>0</v>
      </c>
      <c r="S96">
        <v>0</v>
      </c>
      <c r="T96" t="s">
        <v>70</v>
      </c>
      <c r="U96" t="s">
        <v>65</v>
      </c>
      <c r="V96" t="s">
        <v>65</v>
      </c>
      <c r="Y96" t="s">
        <v>197</v>
      </c>
      <c r="Z96">
        <v>0.375</v>
      </c>
      <c r="AA96" t="s">
        <v>198</v>
      </c>
      <c r="AB96">
        <v>0.16</v>
      </c>
      <c r="AC96" t="s">
        <v>68</v>
      </c>
      <c r="AD96" t="s">
        <v>68</v>
      </c>
      <c r="AE96" t="s">
        <v>68</v>
      </c>
      <c r="AF96" t="s">
        <v>68</v>
      </c>
      <c r="AG96" t="s">
        <v>68</v>
      </c>
      <c r="AH96" t="s">
        <v>68</v>
      </c>
    </row>
    <row r="97" spans="1:34">
      <c r="A97" t="s">
        <v>199</v>
      </c>
      <c r="B97">
        <v>14706</v>
      </c>
      <c r="C97">
        <v>0.33300000000000002</v>
      </c>
      <c r="D97">
        <v>73</v>
      </c>
      <c r="E97">
        <v>240</v>
      </c>
      <c r="F97">
        <v>120</v>
      </c>
      <c r="G97">
        <v>760</v>
      </c>
      <c r="H97">
        <v>240</v>
      </c>
      <c r="I97">
        <v>32</v>
      </c>
      <c r="J97">
        <v>240</v>
      </c>
      <c r="K97">
        <v>240</v>
      </c>
      <c r="L97">
        <v>3</v>
      </c>
      <c r="M97">
        <v>26</v>
      </c>
      <c r="N97">
        <v>240</v>
      </c>
      <c r="O97">
        <v>0</v>
      </c>
      <c r="P97">
        <v>0</v>
      </c>
      <c r="Q97">
        <v>240</v>
      </c>
      <c r="R97">
        <v>0</v>
      </c>
      <c r="S97">
        <v>0</v>
      </c>
      <c r="T97" t="s">
        <v>82</v>
      </c>
      <c r="U97" t="s">
        <v>65</v>
      </c>
      <c r="V97" t="s">
        <v>66</v>
      </c>
      <c r="Y97" t="s">
        <v>97</v>
      </c>
      <c r="Z97">
        <v>0.33300000000000002</v>
      </c>
      <c r="AA97" t="s">
        <v>68</v>
      </c>
      <c r="AB97" t="s">
        <v>68</v>
      </c>
      <c r="AC97" t="s">
        <v>68</v>
      </c>
      <c r="AD97" t="s">
        <v>68</v>
      </c>
      <c r="AE97" t="s">
        <v>68</v>
      </c>
      <c r="AF97" t="s">
        <v>68</v>
      </c>
      <c r="AG97" t="s">
        <v>68</v>
      </c>
      <c r="AH97" t="s">
        <v>68</v>
      </c>
    </row>
    <row r="98" spans="1:34">
      <c r="A98" t="s">
        <v>200</v>
      </c>
      <c r="B98">
        <v>14880</v>
      </c>
      <c r="C98">
        <v>2.5000000000000001E-2</v>
      </c>
      <c r="D98">
        <v>130</v>
      </c>
      <c r="E98">
        <v>19</v>
      </c>
      <c r="F98">
        <v>0</v>
      </c>
      <c r="G98">
        <v>0</v>
      </c>
      <c r="H98">
        <v>19</v>
      </c>
      <c r="I98">
        <v>0</v>
      </c>
      <c r="J98">
        <v>0</v>
      </c>
      <c r="K98">
        <v>19</v>
      </c>
      <c r="L98">
        <v>0</v>
      </c>
      <c r="M98">
        <v>0</v>
      </c>
      <c r="N98">
        <v>19</v>
      </c>
      <c r="O98">
        <v>0</v>
      </c>
      <c r="P98">
        <v>0</v>
      </c>
      <c r="Q98">
        <v>19</v>
      </c>
      <c r="R98">
        <v>0</v>
      </c>
      <c r="S98">
        <v>0</v>
      </c>
      <c r="T98" t="s">
        <v>64</v>
      </c>
      <c r="U98" t="s">
        <v>107</v>
      </c>
      <c r="V98" t="s">
        <v>107</v>
      </c>
      <c r="Y98" t="s">
        <v>201</v>
      </c>
      <c r="Z98">
        <v>2.5000000000000001E-2</v>
      </c>
      <c r="AA98" t="s">
        <v>68</v>
      </c>
      <c r="AB98" t="s">
        <v>68</v>
      </c>
      <c r="AC98" t="s">
        <v>68</v>
      </c>
      <c r="AD98" t="s">
        <v>68</v>
      </c>
      <c r="AE98" t="s">
        <v>68</v>
      </c>
      <c r="AF98" t="s">
        <v>68</v>
      </c>
      <c r="AG98" t="s">
        <v>68</v>
      </c>
      <c r="AH98" t="s">
        <v>68</v>
      </c>
    </row>
    <row r="99" spans="1:34">
      <c r="A99" t="s">
        <v>202</v>
      </c>
      <c r="B99">
        <v>10211</v>
      </c>
      <c r="C99">
        <v>2.5000000000000001E-2</v>
      </c>
      <c r="D99">
        <v>130</v>
      </c>
      <c r="E99">
        <v>19</v>
      </c>
      <c r="F99">
        <v>0</v>
      </c>
      <c r="G99">
        <v>0</v>
      </c>
      <c r="H99">
        <v>19</v>
      </c>
      <c r="I99">
        <v>0</v>
      </c>
      <c r="J99">
        <v>0</v>
      </c>
      <c r="K99">
        <v>19</v>
      </c>
      <c r="L99">
        <v>0</v>
      </c>
      <c r="M99">
        <v>0</v>
      </c>
      <c r="N99">
        <v>19</v>
      </c>
      <c r="O99">
        <v>0</v>
      </c>
      <c r="P99">
        <v>0</v>
      </c>
      <c r="Q99">
        <v>19</v>
      </c>
      <c r="R99">
        <v>0</v>
      </c>
      <c r="S99">
        <v>0</v>
      </c>
      <c r="T99" t="s">
        <v>70</v>
      </c>
      <c r="U99" t="s">
        <v>107</v>
      </c>
      <c r="V99" t="s">
        <v>107</v>
      </c>
      <c r="Y99" t="s">
        <v>201</v>
      </c>
      <c r="Z99">
        <v>2.5000000000000001E-2</v>
      </c>
      <c r="AA99" t="s">
        <v>68</v>
      </c>
      <c r="AB99" t="s">
        <v>68</v>
      </c>
      <c r="AC99" t="s">
        <v>68</v>
      </c>
      <c r="AD99" t="s">
        <v>68</v>
      </c>
      <c r="AE99" t="s">
        <v>68</v>
      </c>
      <c r="AF99" t="s">
        <v>68</v>
      </c>
      <c r="AG99" t="s">
        <v>68</v>
      </c>
      <c r="AH99" t="s">
        <v>68</v>
      </c>
    </row>
    <row r="100" spans="1:34">
      <c r="A100" t="s">
        <v>203</v>
      </c>
      <c r="B100">
        <v>13479</v>
      </c>
      <c r="C100">
        <v>0.36</v>
      </c>
      <c r="D100">
        <v>2</v>
      </c>
      <c r="E100">
        <v>4</v>
      </c>
      <c r="F100">
        <v>0</v>
      </c>
      <c r="G100">
        <v>0</v>
      </c>
      <c r="H100">
        <v>4</v>
      </c>
      <c r="I100">
        <v>0</v>
      </c>
      <c r="J100">
        <v>0</v>
      </c>
      <c r="K100">
        <v>4</v>
      </c>
      <c r="L100">
        <v>0</v>
      </c>
      <c r="M100">
        <v>0</v>
      </c>
      <c r="N100">
        <v>4</v>
      </c>
      <c r="O100">
        <v>0</v>
      </c>
      <c r="P100">
        <v>0</v>
      </c>
      <c r="Q100">
        <v>4</v>
      </c>
      <c r="R100">
        <v>0</v>
      </c>
      <c r="S100">
        <v>0</v>
      </c>
      <c r="T100" t="s">
        <v>64</v>
      </c>
      <c r="U100" t="s">
        <v>65</v>
      </c>
      <c r="V100" t="s">
        <v>65</v>
      </c>
      <c r="Y100" t="s">
        <v>78</v>
      </c>
      <c r="Z100">
        <v>0.36</v>
      </c>
      <c r="AA100" t="s">
        <v>68</v>
      </c>
      <c r="AB100" t="s">
        <v>68</v>
      </c>
      <c r="AC100" t="s">
        <v>68</v>
      </c>
      <c r="AD100" t="s">
        <v>68</v>
      </c>
      <c r="AE100" t="s">
        <v>68</v>
      </c>
      <c r="AF100" t="s">
        <v>68</v>
      </c>
      <c r="AG100" t="s">
        <v>68</v>
      </c>
      <c r="AH100" t="s">
        <v>68</v>
      </c>
    </row>
    <row r="101" spans="1:34">
      <c r="A101" t="s">
        <v>204</v>
      </c>
      <c r="B101">
        <v>15258</v>
      </c>
      <c r="C101">
        <v>0.22660000000000002</v>
      </c>
      <c r="D101">
        <v>40</v>
      </c>
      <c r="E101">
        <v>160</v>
      </c>
      <c r="F101">
        <v>150</v>
      </c>
      <c r="G101">
        <v>1200</v>
      </c>
      <c r="H101">
        <v>160</v>
      </c>
      <c r="I101">
        <v>92</v>
      </c>
      <c r="J101">
        <v>990</v>
      </c>
      <c r="K101">
        <v>160</v>
      </c>
      <c r="L101">
        <v>55</v>
      </c>
      <c r="M101">
        <v>870</v>
      </c>
      <c r="N101">
        <v>160</v>
      </c>
      <c r="O101">
        <v>29</v>
      </c>
      <c r="P101">
        <v>830</v>
      </c>
      <c r="Q101">
        <v>160</v>
      </c>
      <c r="R101">
        <v>10</v>
      </c>
      <c r="S101">
        <v>810</v>
      </c>
      <c r="T101" t="s">
        <v>64</v>
      </c>
      <c r="U101" t="s">
        <v>83</v>
      </c>
      <c r="V101" t="s">
        <v>66</v>
      </c>
      <c r="Y101" t="s">
        <v>96</v>
      </c>
      <c r="Z101">
        <v>2.5000000000000001E-3</v>
      </c>
      <c r="AA101" t="s">
        <v>205</v>
      </c>
      <c r="AB101">
        <v>0.08</v>
      </c>
      <c r="AC101" t="s">
        <v>97</v>
      </c>
      <c r="AD101">
        <v>0.14410000000000001</v>
      </c>
      <c r="AE101" t="s">
        <v>68</v>
      </c>
      <c r="AF101" t="s">
        <v>68</v>
      </c>
      <c r="AG101" t="s">
        <v>68</v>
      </c>
      <c r="AH101" t="s">
        <v>68</v>
      </c>
    </row>
    <row r="102" spans="1:34">
      <c r="A102" t="s">
        <v>206</v>
      </c>
      <c r="B102">
        <v>11155</v>
      </c>
      <c r="C102">
        <v>0.05</v>
      </c>
      <c r="D102">
        <v>10</v>
      </c>
      <c r="E102">
        <v>0</v>
      </c>
      <c r="F102">
        <v>4</v>
      </c>
      <c r="G102">
        <v>7</v>
      </c>
      <c r="H102">
        <v>0</v>
      </c>
      <c r="I102">
        <v>0</v>
      </c>
      <c r="J102">
        <v>0</v>
      </c>
      <c r="K102">
        <v>0</v>
      </c>
      <c r="L102">
        <v>0</v>
      </c>
      <c r="M102">
        <v>0</v>
      </c>
      <c r="N102">
        <v>0</v>
      </c>
      <c r="O102">
        <v>0</v>
      </c>
      <c r="P102">
        <v>0</v>
      </c>
      <c r="Q102">
        <v>0</v>
      </c>
      <c r="R102">
        <v>0</v>
      </c>
      <c r="S102">
        <v>0</v>
      </c>
      <c r="T102" t="s">
        <v>70</v>
      </c>
      <c r="U102" t="s">
        <v>65</v>
      </c>
      <c r="V102" t="s">
        <v>66</v>
      </c>
      <c r="Y102" t="s">
        <v>156</v>
      </c>
      <c r="Z102">
        <v>0.05</v>
      </c>
      <c r="AA102" t="s">
        <v>68</v>
      </c>
      <c r="AB102" t="s">
        <v>68</v>
      </c>
      <c r="AC102" t="s">
        <v>68</v>
      </c>
      <c r="AD102" t="s">
        <v>68</v>
      </c>
      <c r="AE102" t="s">
        <v>68</v>
      </c>
      <c r="AF102" t="s">
        <v>68</v>
      </c>
      <c r="AG102" t="s">
        <v>68</v>
      </c>
      <c r="AH102" t="s">
        <v>68</v>
      </c>
    </row>
    <row r="103" spans="1:34">
      <c r="A103" t="s">
        <v>207</v>
      </c>
      <c r="B103">
        <v>8627</v>
      </c>
      <c r="C103">
        <v>0.25</v>
      </c>
      <c r="D103">
        <v>48</v>
      </c>
      <c r="E103">
        <v>1</v>
      </c>
      <c r="F103">
        <v>1</v>
      </c>
      <c r="G103">
        <v>1</v>
      </c>
      <c r="H103">
        <v>1</v>
      </c>
      <c r="I103">
        <v>0</v>
      </c>
      <c r="J103">
        <v>0</v>
      </c>
      <c r="K103">
        <v>1</v>
      </c>
      <c r="L103">
        <v>0</v>
      </c>
      <c r="M103">
        <v>0</v>
      </c>
      <c r="N103">
        <v>1</v>
      </c>
      <c r="O103">
        <v>0</v>
      </c>
      <c r="P103">
        <v>0</v>
      </c>
      <c r="Q103">
        <v>1</v>
      </c>
      <c r="R103">
        <v>0</v>
      </c>
      <c r="S103">
        <v>0</v>
      </c>
      <c r="T103" t="s">
        <v>70</v>
      </c>
      <c r="U103" t="s">
        <v>65</v>
      </c>
      <c r="V103" t="s">
        <v>65</v>
      </c>
      <c r="Y103" t="s">
        <v>165</v>
      </c>
      <c r="Z103">
        <v>0.25</v>
      </c>
      <c r="AA103" t="s">
        <v>68</v>
      </c>
      <c r="AB103" t="s">
        <v>68</v>
      </c>
      <c r="AC103" t="s">
        <v>68</v>
      </c>
      <c r="AD103" t="s">
        <v>68</v>
      </c>
      <c r="AE103" t="s">
        <v>68</v>
      </c>
      <c r="AF103" t="s">
        <v>68</v>
      </c>
      <c r="AG103" t="s">
        <v>68</v>
      </c>
      <c r="AH103" t="s">
        <v>68</v>
      </c>
    </row>
    <row r="104" spans="1:34">
      <c r="A104" t="s">
        <v>208</v>
      </c>
      <c r="B104">
        <v>12968</v>
      </c>
      <c r="C104">
        <v>0.5</v>
      </c>
      <c r="D104">
        <v>5700</v>
      </c>
      <c r="E104">
        <v>9</v>
      </c>
      <c r="F104">
        <v>0</v>
      </c>
      <c r="G104">
        <v>0</v>
      </c>
      <c r="H104">
        <v>3</v>
      </c>
      <c r="I104">
        <v>0</v>
      </c>
      <c r="J104">
        <v>0</v>
      </c>
      <c r="K104">
        <v>3</v>
      </c>
      <c r="L104">
        <v>0</v>
      </c>
      <c r="M104">
        <v>0</v>
      </c>
      <c r="N104">
        <v>3</v>
      </c>
      <c r="O104">
        <v>0</v>
      </c>
      <c r="P104">
        <v>0</v>
      </c>
      <c r="Q104">
        <v>3</v>
      </c>
      <c r="R104">
        <v>0</v>
      </c>
      <c r="S104">
        <v>0</v>
      </c>
      <c r="T104" t="s">
        <v>158</v>
      </c>
      <c r="U104" t="s">
        <v>65</v>
      </c>
      <c r="V104" t="s">
        <v>66</v>
      </c>
      <c r="Y104" t="s">
        <v>209</v>
      </c>
      <c r="Z104">
        <v>0.5</v>
      </c>
      <c r="AA104" t="s">
        <v>68</v>
      </c>
      <c r="AB104" t="s">
        <v>68</v>
      </c>
      <c r="AC104" t="s">
        <v>68</v>
      </c>
      <c r="AD104" t="s">
        <v>68</v>
      </c>
      <c r="AE104" t="s">
        <v>68</v>
      </c>
      <c r="AF104" t="s">
        <v>68</v>
      </c>
      <c r="AG104" t="s">
        <v>68</v>
      </c>
      <c r="AH104" t="s">
        <v>68</v>
      </c>
    </row>
    <row r="105" spans="1:34">
      <c r="A105" t="s">
        <v>210</v>
      </c>
      <c r="B105">
        <v>15280</v>
      </c>
      <c r="C105">
        <v>0.28799999999999998</v>
      </c>
      <c r="D105">
        <v>63</v>
      </c>
      <c r="E105">
        <v>210</v>
      </c>
      <c r="F105">
        <v>100</v>
      </c>
      <c r="G105">
        <v>660</v>
      </c>
      <c r="H105">
        <v>210</v>
      </c>
      <c r="I105">
        <v>28</v>
      </c>
      <c r="J105">
        <v>210</v>
      </c>
      <c r="K105">
        <v>210</v>
      </c>
      <c r="L105">
        <v>2</v>
      </c>
      <c r="M105">
        <v>22</v>
      </c>
      <c r="N105">
        <v>210</v>
      </c>
      <c r="O105">
        <v>0</v>
      </c>
      <c r="P105">
        <v>0</v>
      </c>
      <c r="Q105">
        <v>210</v>
      </c>
      <c r="R105">
        <v>0</v>
      </c>
      <c r="S105">
        <v>0</v>
      </c>
      <c r="T105" t="s">
        <v>64</v>
      </c>
      <c r="U105" t="s">
        <v>65</v>
      </c>
      <c r="V105" t="s">
        <v>66</v>
      </c>
      <c r="Y105" t="s">
        <v>97</v>
      </c>
      <c r="Z105">
        <v>0.28799999999999998</v>
      </c>
      <c r="AA105" t="s">
        <v>68</v>
      </c>
      <c r="AB105" t="s">
        <v>68</v>
      </c>
      <c r="AC105" t="s">
        <v>68</v>
      </c>
      <c r="AD105" t="s">
        <v>68</v>
      </c>
      <c r="AE105" t="s">
        <v>68</v>
      </c>
      <c r="AF105" t="s">
        <v>68</v>
      </c>
      <c r="AG105" t="s">
        <v>68</v>
      </c>
      <c r="AH105" t="s">
        <v>68</v>
      </c>
    </row>
    <row r="106" spans="1:34">
      <c r="A106" t="s">
        <v>211</v>
      </c>
      <c r="B106">
        <v>12552</v>
      </c>
      <c r="C106">
        <v>0.36</v>
      </c>
      <c r="D106">
        <v>2</v>
      </c>
      <c r="E106">
        <v>4</v>
      </c>
      <c r="F106">
        <v>0</v>
      </c>
      <c r="G106">
        <v>0</v>
      </c>
      <c r="H106">
        <v>4</v>
      </c>
      <c r="I106">
        <v>0</v>
      </c>
      <c r="J106">
        <v>0</v>
      </c>
      <c r="K106">
        <v>4</v>
      </c>
      <c r="L106">
        <v>0</v>
      </c>
      <c r="M106">
        <v>0</v>
      </c>
      <c r="N106">
        <v>4</v>
      </c>
      <c r="O106">
        <v>0</v>
      </c>
      <c r="P106">
        <v>0</v>
      </c>
      <c r="Q106">
        <v>4</v>
      </c>
      <c r="R106">
        <v>0</v>
      </c>
      <c r="S106">
        <v>0</v>
      </c>
      <c r="T106" t="s">
        <v>64</v>
      </c>
      <c r="U106" t="s">
        <v>65</v>
      </c>
      <c r="V106" t="s">
        <v>65</v>
      </c>
      <c r="Y106" t="s">
        <v>78</v>
      </c>
      <c r="Z106">
        <v>0.36</v>
      </c>
      <c r="AA106" t="s">
        <v>68</v>
      </c>
      <c r="AB106" t="s">
        <v>68</v>
      </c>
      <c r="AC106" t="s">
        <v>68</v>
      </c>
      <c r="AD106" t="s">
        <v>68</v>
      </c>
      <c r="AE106" t="s">
        <v>68</v>
      </c>
      <c r="AF106" t="s">
        <v>68</v>
      </c>
      <c r="AG106" t="s">
        <v>68</v>
      </c>
      <c r="AH106" t="s">
        <v>68</v>
      </c>
    </row>
    <row r="107" spans="1:34" ht="15.75" customHeight="1">
      <c r="A107" t="s">
        <v>212</v>
      </c>
      <c r="B107">
        <v>12873</v>
      </c>
      <c r="C107">
        <v>0.2</v>
      </c>
      <c r="D107">
        <v>3</v>
      </c>
      <c r="E107">
        <v>22</v>
      </c>
      <c r="F107">
        <v>1100</v>
      </c>
      <c r="G107">
        <v>2700</v>
      </c>
      <c r="H107">
        <v>22</v>
      </c>
      <c r="I107">
        <v>180</v>
      </c>
      <c r="J107">
        <v>380</v>
      </c>
      <c r="K107">
        <v>22</v>
      </c>
      <c r="L107">
        <v>5</v>
      </c>
      <c r="M107">
        <v>12</v>
      </c>
      <c r="N107">
        <v>22</v>
      </c>
      <c r="O107">
        <v>0</v>
      </c>
      <c r="P107">
        <v>0</v>
      </c>
      <c r="Q107">
        <v>22</v>
      </c>
      <c r="R107">
        <v>0</v>
      </c>
      <c r="S107">
        <v>0</v>
      </c>
      <c r="T107" t="s">
        <v>70</v>
      </c>
      <c r="U107" t="s">
        <v>83</v>
      </c>
      <c r="V107" t="s">
        <v>66</v>
      </c>
      <c r="Y107" t="s">
        <v>151</v>
      </c>
      <c r="Z107">
        <v>0.2</v>
      </c>
      <c r="AA107" t="s">
        <v>68</v>
      </c>
      <c r="AB107" t="s">
        <v>68</v>
      </c>
      <c r="AC107" t="s">
        <v>68</v>
      </c>
      <c r="AD107" t="s">
        <v>68</v>
      </c>
      <c r="AE107" t="s">
        <v>68</v>
      </c>
      <c r="AF107" t="s">
        <v>68</v>
      </c>
      <c r="AG107" t="s">
        <v>68</v>
      </c>
      <c r="AH107" t="s">
        <v>68</v>
      </c>
    </row>
    <row r="108" spans="1:34">
      <c r="A108" t="s">
        <v>213</v>
      </c>
      <c r="B108">
        <v>12521</v>
      </c>
      <c r="C108">
        <v>0.5</v>
      </c>
      <c r="D108">
        <v>6</v>
      </c>
      <c r="E108">
        <v>56</v>
      </c>
      <c r="F108">
        <v>2800</v>
      </c>
      <c r="G108">
        <v>6700</v>
      </c>
      <c r="H108">
        <v>56</v>
      </c>
      <c r="I108">
        <v>450</v>
      </c>
      <c r="J108">
        <v>950</v>
      </c>
      <c r="K108">
        <v>56</v>
      </c>
      <c r="L108">
        <v>12</v>
      </c>
      <c r="M108">
        <v>31</v>
      </c>
      <c r="N108">
        <v>56</v>
      </c>
      <c r="O108">
        <v>0</v>
      </c>
      <c r="P108">
        <v>0</v>
      </c>
      <c r="Q108">
        <v>56</v>
      </c>
      <c r="R108">
        <v>0</v>
      </c>
      <c r="S108">
        <v>0</v>
      </c>
      <c r="T108" t="s">
        <v>64</v>
      </c>
      <c r="U108" t="s">
        <v>83</v>
      </c>
      <c r="V108" t="s">
        <v>66</v>
      </c>
      <c r="Y108" t="s">
        <v>151</v>
      </c>
      <c r="Z108">
        <v>0.5</v>
      </c>
      <c r="AA108" t="s">
        <v>68</v>
      </c>
      <c r="AB108" t="s">
        <v>68</v>
      </c>
      <c r="AC108" t="s">
        <v>68</v>
      </c>
      <c r="AD108" t="s">
        <v>68</v>
      </c>
      <c r="AE108" t="s">
        <v>68</v>
      </c>
      <c r="AF108" t="s">
        <v>68</v>
      </c>
      <c r="AG108" t="s">
        <v>68</v>
      </c>
      <c r="AH108" t="s">
        <v>68</v>
      </c>
    </row>
    <row r="109" spans="1:34">
      <c r="A109" t="s">
        <v>214</v>
      </c>
      <c r="B109">
        <v>13863</v>
      </c>
      <c r="C109">
        <v>0.1966</v>
      </c>
      <c r="D109">
        <v>16</v>
      </c>
      <c r="E109">
        <v>1</v>
      </c>
      <c r="F109">
        <v>520</v>
      </c>
      <c r="G109">
        <v>7400</v>
      </c>
      <c r="H109">
        <v>1</v>
      </c>
      <c r="I109">
        <v>320</v>
      </c>
      <c r="J109">
        <v>1700</v>
      </c>
      <c r="K109">
        <v>1</v>
      </c>
      <c r="L109">
        <v>38</v>
      </c>
      <c r="M109">
        <v>190</v>
      </c>
      <c r="N109">
        <v>1</v>
      </c>
      <c r="O109">
        <v>1</v>
      </c>
      <c r="P109">
        <v>4</v>
      </c>
      <c r="Q109">
        <v>1</v>
      </c>
      <c r="R109">
        <v>0</v>
      </c>
      <c r="S109">
        <v>0</v>
      </c>
      <c r="T109" t="s">
        <v>64</v>
      </c>
      <c r="U109" t="s">
        <v>66</v>
      </c>
      <c r="V109" t="s">
        <v>66</v>
      </c>
      <c r="Y109" t="s">
        <v>90</v>
      </c>
      <c r="Z109">
        <v>9.2999999999999999E-2</v>
      </c>
      <c r="AA109" t="s">
        <v>125</v>
      </c>
      <c r="AB109">
        <v>0.1036</v>
      </c>
      <c r="AC109" t="s">
        <v>68</v>
      </c>
      <c r="AD109" t="s">
        <v>68</v>
      </c>
      <c r="AE109" t="s">
        <v>68</v>
      </c>
      <c r="AF109" t="s">
        <v>68</v>
      </c>
      <c r="AG109" t="s">
        <v>68</v>
      </c>
      <c r="AH109" t="s">
        <v>68</v>
      </c>
    </row>
    <row r="110" spans="1:34">
      <c r="A110" t="s">
        <v>215</v>
      </c>
      <c r="B110">
        <v>12841</v>
      </c>
      <c r="C110">
        <v>1</v>
      </c>
      <c r="D110">
        <v>0</v>
      </c>
      <c r="E110">
        <v>0</v>
      </c>
      <c r="F110">
        <v>0</v>
      </c>
      <c r="G110">
        <v>0</v>
      </c>
      <c r="H110">
        <v>0</v>
      </c>
      <c r="I110">
        <v>0</v>
      </c>
      <c r="J110">
        <v>0</v>
      </c>
      <c r="K110">
        <v>0</v>
      </c>
      <c r="L110">
        <v>0</v>
      </c>
      <c r="M110">
        <v>0</v>
      </c>
      <c r="N110">
        <v>0</v>
      </c>
      <c r="O110">
        <v>0</v>
      </c>
      <c r="P110">
        <v>0</v>
      </c>
      <c r="Q110">
        <v>0</v>
      </c>
      <c r="R110">
        <v>0</v>
      </c>
      <c r="S110">
        <v>0</v>
      </c>
      <c r="T110" t="s">
        <v>70</v>
      </c>
      <c r="U110" t="s">
        <v>66</v>
      </c>
      <c r="V110" t="s">
        <v>66</v>
      </c>
      <c r="Y110" t="s">
        <v>216</v>
      </c>
      <c r="Z110">
        <v>1</v>
      </c>
      <c r="AA110" t="s">
        <v>68</v>
      </c>
      <c r="AB110" t="s">
        <v>68</v>
      </c>
      <c r="AC110" t="s">
        <v>68</v>
      </c>
      <c r="AD110" t="s">
        <v>68</v>
      </c>
      <c r="AE110" t="s">
        <v>68</v>
      </c>
      <c r="AF110" t="s">
        <v>68</v>
      </c>
      <c r="AG110" t="s">
        <v>68</v>
      </c>
      <c r="AH110" t="s">
        <v>68</v>
      </c>
    </row>
    <row r="111" spans="1:34">
      <c r="A111" t="s">
        <v>217</v>
      </c>
      <c r="B111">
        <v>12699</v>
      </c>
      <c r="C111">
        <v>1</v>
      </c>
      <c r="D111">
        <v>0</v>
      </c>
      <c r="E111">
        <v>0</v>
      </c>
      <c r="F111">
        <v>0</v>
      </c>
      <c r="G111">
        <v>0</v>
      </c>
      <c r="H111">
        <v>0</v>
      </c>
      <c r="I111">
        <v>0</v>
      </c>
      <c r="J111">
        <v>0</v>
      </c>
      <c r="K111">
        <v>0</v>
      </c>
      <c r="L111">
        <v>0</v>
      </c>
      <c r="M111">
        <v>0</v>
      </c>
      <c r="N111">
        <v>0</v>
      </c>
      <c r="O111">
        <v>0</v>
      </c>
      <c r="P111">
        <v>0</v>
      </c>
      <c r="Q111">
        <v>0</v>
      </c>
      <c r="R111">
        <v>0</v>
      </c>
      <c r="S111">
        <v>0</v>
      </c>
      <c r="T111" t="s">
        <v>70</v>
      </c>
      <c r="U111" t="s">
        <v>66</v>
      </c>
      <c r="V111" t="s">
        <v>66</v>
      </c>
      <c r="Y111" t="s">
        <v>216</v>
      </c>
      <c r="Z111">
        <v>1</v>
      </c>
      <c r="AA111" t="s">
        <v>68</v>
      </c>
      <c r="AB111" t="s">
        <v>68</v>
      </c>
      <c r="AC111" t="s">
        <v>68</v>
      </c>
      <c r="AD111" t="s">
        <v>68</v>
      </c>
      <c r="AE111" t="s">
        <v>68</v>
      </c>
      <c r="AF111" t="s">
        <v>68</v>
      </c>
      <c r="AG111" t="s">
        <v>68</v>
      </c>
      <c r="AH111" t="s">
        <v>68</v>
      </c>
    </row>
    <row r="112" spans="1:34">
      <c r="A112" t="s">
        <v>218</v>
      </c>
      <c r="B112">
        <v>13575</v>
      </c>
      <c r="C112">
        <v>0.17499999999999999</v>
      </c>
      <c r="D112">
        <v>2</v>
      </c>
      <c r="E112">
        <v>0</v>
      </c>
      <c r="F112">
        <v>0</v>
      </c>
      <c r="G112">
        <v>0</v>
      </c>
      <c r="H112">
        <v>0</v>
      </c>
      <c r="I112">
        <v>0</v>
      </c>
      <c r="J112">
        <v>0</v>
      </c>
      <c r="K112">
        <v>0</v>
      </c>
      <c r="L112">
        <v>0</v>
      </c>
      <c r="M112">
        <v>0</v>
      </c>
      <c r="N112">
        <v>0</v>
      </c>
      <c r="O112">
        <v>0</v>
      </c>
      <c r="P112">
        <v>0</v>
      </c>
      <c r="Q112">
        <v>0</v>
      </c>
      <c r="R112">
        <v>0</v>
      </c>
      <c r="S112">
        <v>0</v>
      </c>
      <c r="T112" t="s">
        <v>64</v>
      </c>
      <c r="U112" t="s">
        <v>83</v>
      </c>
      <c r="V112" t="s">
        <v>66</v>
      </c>
      <c r="Y112" t="s">
        <v>105</v>
      </c>
      <c r="Z112">
        <v>0.17499999999999999</v>
      </c>
      <c r="AA112" t="s">
        <v>68</v>
      </c>
      <c r="AB112" t="s">
        <v>68</v>
      </c>
      <c r="AC112" t="s">
        <v>68</v>
      </c>
      <c r="AD112" t="s">
        <v>68</v>
      </c>
      <c r="AE112" t="s">
        <v>68</v>
      </c>
      <c r="AF112" t="s">
        <v>68</v>
      </c>
      <c r="AG112" t="s">
        <v>68</v>
      </c>
      <c r="AH112" t="s">
        <v>68</v>
      </c>
    </row>
    <row r="113" spans="1:34">
      <c r="A113" t="s">
        <v>219</v>
      </c>
      <c r="B113">
        <v>7556</v>
      </c>
      <c r="C113">
        <v>0.5</v>
      </c>
      <c r="D113">
        <v>3</v>
      </c>
      <c r="E113">
        <v>4</v>
      </c>
      <c r="F113">
        <v>400</v>
      </c>
      <c r="G113">
        <v>20000</v>
      </c>
      <c r="H113">
        <v>4</v>
      </c>
      <c r="I113">
        <v>150</v>
      </c>
      <c r="J113">
        <v>4500</v>
      </c>
      <c r="K113">
        <v>4</v>
      </c>
      <c r="L113">
        <v>5</v>
      </c>
      <c r="M113">
        <v>250</v>
      </c>
      <c r="N113">
        <v>4</v>
      </c>
      <c r="O113">
        <v>0</v>
      </c>
      <c r="P113">
        <v>4</v>
      </c>
      <c r="Q113">
        <v>4</v>
      </c>
      <c r="R113">
        <v>0</v>
      </c>
      <c r="S113">
        <v>0</v>
      </c>
      <c r="T113" t="s">
        <v>82</v>
      </c>
      <c r="U113" t="s">
        <v>66</v>
      </c>
      <c r="V113" t="s">
        <v>66</v>
      </c>
      <c r="Y113" t="s">
        <v>90</v>
      </c>
      <c r="Z113">
        <v>0.5</v>
      </c>
      <c r="AA113" t="s">
        <v>68</v>
      </c>
      <c r="AB113" t="s">
        <v>68</v>
      </c>
      <c r="AC113" t="s">
        <v>68</v>
      </c>
      <c r="AD113" t="s">
        <v>68</v>
      </c>
      <c r="AE113" t="s">
        <v>68</v>
      </c>
      <c r="AF113" t="s">
        <v>68</v>
      </c>
      <c r="AG113" t="s">
        <v>68</v>
      </c>
      <c r="AH113" t="s">
        <v>68</v>
      </c>
    </row>
    <row r="114" spans="1:34">
      <c r="A114" t="s">
        <v>220</v>
      </c>
      <c r="B114">
        <v>7737</v>
      </c>
      <c r="C114">
        <v>0.5</v>
      </c>
      <c r="D114">
        <v>13</v>
      </c>
      <c r="E114">
        <v>4</v>
      </c>
      <c r="F114">
        <v>2500</v>
      </c>
      <c r="G114">
        <v>40000</v>
      </c>
      <c r="H114">
        <v>4</v>
      </c>
      <c r="I114">
        <v>1500</v>
      </c>
      <c r="J114">
        <v>25000</v>
      </c>
      <c r="K114">
        <v>4</v>
      </c>
      <c r="L114">
        <v>500</v>
      </c>
      <c r="M114">
        <v>5000</v>
      </c>
      <c r="N114">
        <v>4</v>
      </c>
      <c r="O114">
        <v>50</v>
      </c>
      <c r="P114">
        <v>350</v>
      </c>
      <c r="Q114">
        <v>4</v>
      </c>
      <c r="R114">
        <v>0</v>
      </c>
      <c r="S114">
        <v>5</v>
      </c>
      <c r="T114" t="s">
        <v>70</v>
      </c>
      <c r="U114" t="s">
        <v>65</v>
      </c>
      <c r="V114" t="s">
        <v>66</v>
      </c>
      <c r="Y114" t="s">
        <v>71</v>
      </c>
      <c r="Z114">
        <v>0.5</v>
      </c>
      <c r="AA114" t="s">
        <v>68</v>
      </c>
      <c r="AB114" t="s">
        <v>68</v>
      </c>
      <c r="AC114" t="s">
        <v>68</v>
      </c>
      <c r="AD114" t="s">
        <v>68</v>
      </c>
      <c r="AE114" t="s">
        <v>68</v>
      </c>
      <c r="AF114" t="s">
        <v>68</v>
      </c>
      <c r="AG114" t="s">
        <v>68</v>
      </c>
      <c r="AH114" t="s">
        <v>68</v>
      </c>
    </row>
    <row r="115" spans="1:34">
      <c r="A115" t="s">
        <v>221</v>
      </c>
      <c r="B115">
        <v>13469</v>
      </c>
      <c r="C115">
        <v>0.2167</v>
      </c>
      <c r="D115">
        <v>2</v>
      </c>
      <c r="E115">
        <v>1</v>
      </c>
      <c r="F115">
        <v>0</v>
      </c>
      <c r="G115">
        <v>37</v>
      </c>
      <c r="H115">
        <v>1</v>
      </c>
      <c r="I115">
        <v>0</v>
      </c>
      <c r="J115">
        <v>2</v>
      </c>
      <c r="K115">
        <v>1</v>
      </c>
      <c r="L115">
        <v>0</v>
      </c>
      <c r="M115">
        <v>0</v>
      </c>
      <c r="N115">
        <v>1</v>
      </c>
      <c r="O115">
        <v>0</v>
      </c>
      <c r="P115">
        <v>0</v>
      </c>
      <c r="Q115">
        <v>1</v>
      </c>
      <c r="R115">
        <v>0</v>
      </c>
      <c r="S115">
        <v>0</v>
      </c>
      <c r="T115" t="s">
        <v>64</v>
      </c>
      <c r="U115" t="s">
        <v>66</v>
      </c>
      <c r="V115" t="s">
        <v>66</v>
      </c>
      <c r="Y115" t="s">
        <v>173</v>
      </c>
      <c r="Z115">
        <v>0.03</v>
      </c>
      <c r="AA115" t="s">
        <v>222</v>
      </c>
      <c r="AB115">
        <v>0.1867</v>
      </c>
      <c r="AC115" t="s">
        <v>68</v>
      </c>
      <c r="AD115" t="s">
        <v>68</v>
      </c>
      <c r="AE115" t="s">
        <v>68</v>
      </c>
      <c r="AF115" t="s">
        <v>68</v>
      </c>
      <c r="AG115" t="s">
        <v>68</v>
      </c>
      <c r="AH115" t="s">
        <v>68</v>
      </c>
    </row>
    <row r="116" spans="1:34">
      <c r="A116" t="s">
        <v>223</v>
      </c>
      <c r="B116">
        <v>13468</v>
      </c>
      <c r="C116">
        <v>3.5950000000000003E-2</v>
      </c>
      <c r="D116">
        <v>0</v>
      </c>
      <c r="E116">
        <v>0</v>
      </c>
      <c r="F116">
        <v>0</v>
      </c>
      <c r="G116">
        <v>6</v>
      </c>
      <c r="H116">
        <v>0</v>
      </c>
      <c r="I116">
        <v>0</v>
      </c>
      <c r="J116">
        <v>0</v>
      </c>
      <c r="K116">
        <v>0</v>
      </c>
      <c r="L116">
        <v>0</v>
      </c>
      <c r="M116">
        <v>0</v>
      </c>
      <c r="N116">
        <v>0</v>
      </c>
      <c r="O116">
        <v>0</v>
      </c>
      <c r="P116">
        <v>0</v>
      </c>
      <c r="Q116">
        <v>0</v>
      </c>
      <c r="R116">
        <v>0</v>
      </c>
      <c r="S116">
        <v>0</v>
      </c>
      <c r="T116" t="s">
        <v>64</v>
      </c>
      <c r="U116" t="s">
        <v>66</v>
      </c>
      <c r="V116" t="s">
        <v>66</v>
      </c>
      <c r="Y116" t="s">
        <v>173</v>
      </c>
      <c r="Z116">
        <v>4.9500000000000004E-3</v>
      </c>
      <c r="AA116" t="s">
        <v>222</v>
      </c>
      <c r="AB116">
        <v>3.1E-2</v>
      </c>
      <c r="AC116" t="s">
        <v>68</v>
      </c>
      <c r="AD116" t="s">
        <v>68</v>
      </c>
      <c r="AE116" t="s">
        <v>68</v>
      </c>
      <c r="AF116" t="s">
        <v>68</v>
      </c>
      <c r="AG116" t="s">
        <v>68</v>
      </c>
      <c r="AH116" t="s">
        <v>68</v>
      </c>
    </row>
    <row r="117" spans="1:34">
      <c r="A117" t="s">
        <v>224</v>
      </c>
      <c r="B117">
        <v>13543</v>
      </c>
      <c r="C117">
        <v>0.2167</v>
      </c>
      <c r="D117">
        <v>2</v>
      </c>
      <c r="E117">
        <v>1</v>
      </c>
      <c r="F117">
        <v>0</v>
      </c>
      <c r="G117">
        <v>37</v>
      </c>
      <c r="H117">
        <v>1</v>
      </c>
      <c r="I117">
        <v>0</v>
      </c>
      <c r="J117">
        <v>2</v>
      </c>
      <c r="K117">
        <v>1</v>
      </c>
      <c r="L117">
        <v>0</v>
      </c>
      <c r="M117">
        <v>0</v>
      </c>
      <c r="N117">
        <v>1</v>
      </c>
      <c r="O117">
        <v>0</v>
      </c>
      <c r="P117">
        <v>0</v>
      </c>
      <c r="Q117">
        <v>1</v>
      </c>
      <c r="R117">
        <v>0</v>
      </c>
      <c r="S117">
        <v>0</v>
      </c>
      <c r="T117" t="s">
        <v>64</v>
      </c>
      <c r="U117" t="s">
        <v>66</v>
      </c>
      <c r="V117" t="s">
        <v>66</v>
      </c>
      <c r="Y117" t="s">
        <v>173</v>
      </c>
      <c r="Z117">
        <v>0.03</v>
      </c>
      <c r="AA117" t="s">
        <v>222</v>
      </c>
      <c r="AB117">
        <v>0.1867</v>
      </c>
      <c r="AC117" t="s">
        <v>68</v>
      </c>
      <c r="AD117" t="s">
        <v>68</v>
      </c>
      <c r="AE117" t="s">
        <v>68</v>
      </c>
      <c r="AF117" t="s">
        <v>68</v>
      </c>
      <c r="AG117" t="s">
        <v>68</v>
      </c>
      <c r="AH117" t="s">
        <v>68</v>
      </c>
    </row>
    <row r="118" spans="1:34">
      <c r="A118" t="s">
        <v>225</v>
      </c>
      <c r="B118">
        <v>13544</v>
      </c>
      <c r="C118">
        <v>3.5950000000000003E-2</v>
      </c>
      <c r="D118">
        <v>0</v>
      </c>
      <c r="E118">
        <v>0</v>
      </c>
      <c r="F118">
        <v>0</v>
      </c>
      <c r="G118">
        <v>6</v>
      </c>
      <c r="H118">
        <v>0</v>
      </c>
      <c r="I118">
        <v>0</v>
      </c>
      <c r="J118">
        <v>0</v>
      </c>
      <c r="K118">
        <v>0</v>
      </c>
      <c r="L118">
        <v>0</v>
      </c>
      <c r="M118">
        <v>0</v>
      </c>
      <c r="N118">
        <v>0</v>
      </c>
      <c r="O118">
        <v>0</v>
      </c>
      <c r="P118">
        <v>0</v>
      </c>
      <c r="Q118">
        <v>0</v>
      </c>
      <c r="R118">
        <v>0</v>
      </c>
      <c r="S118">
        <v>0</v>
      </c>
      <c r="T118" t="s">
        <v>64</v>
      </c>
      <c r="U118" t="s">
        <v>66</v>
      </c>
      <c r="V118" t="s">
        <v>66</v>
      </c>
      <c r="Y118" t="s">
        <v>173</v>
      </c>
      <c r="Z118">
        <v>4.9500000000000004E-3</v>
      </c>
      <c r="AA118" t="s">
        <v>222</v>
      </c>
      <c r="AB118">
        <v>3.1E-2</v>
      </c>
      <c r="AC118" t="s">
        <v>68</v>
      </c>
      <c r="AD118" t="s">
        <v>68</v>
      </c>
      <c r="AE118" t="s">
        <v>68</v>
      </c>
      <c r="AF118" t="s">
        <v>68</v>
      </c>
      <c r="AG118" t="s">
        <v>68</v>
      </c>
      <c r="AH118" t="s">
        <v>68</v>
      </c>
    </row>
    <row r="119" spans="1:34">
      <c r="A119" t="s">
        <v>226</v>
      </c>
      <c r="B119">
        <v>12236</v>
      </c>
      <c r="C119">
        <v>0.5</v>
      </c>
      <c r="D119">
        <v>1200</v>
      </c>
      <c r="E119">
        <v>24</v>
      </c>
      <c r="F119">
        <v>8700</v>
      </c>
      <c r="G119">
        <v>11000</v>
      </c>
      <c r="H119">
        <v>24</v>
      </c>
      <c r="I119">
        <v>1600</v>
      </c>
      <c r="J119">
        <v>2100</v>
      </c>
      <c r="K119">
        <v>24</v>
      </c>
      <c r="L119">
        <v>70</v>
      </c>
      <c r="M119">
        <v>110</v>
      </c>
      <c r="N119">
        <v>24</v>
      </c>
      <c r="O119">
        <v>0</v>
      </c>
      <c r="P119">
        <v>0</v>
      </c>
      <c r="Q119">
        <v>24</v>
      </c>
      <c r="R119">
        <v>0</v>
      </c>
      <c r="S119">
        <v>0</v>
      </c>
      <c r="T119" t="s">
        <v>158</v>
      </c>
      <c r="U119" t="s">
        <v>83</v>
      </c>
      <c r="V119" t="s">
        <v>65</v>
      </c>
      <c r="Y119" t="s">
        <v>159</v>
      </c>
      <c r="Z119">
        <v>0.5</v>
      </c>
      <c r="AA119" t="s">
        <v>68</v>
      </c>
      <c r="AB119" t="s">
        <v>68</v>
      </c>
      <c r="AC119" t="s">
        <v>68</v>
      </c>
      <c r="AD119" t="s">
        <v>68</v>
      </c>
      <c r="AE119" t="s">
        <v>68</v>
      </c>
      <c r="AF119" t="s">
        <v>68</v>
      </c>
      <c r="AG119" t="s">
        <v>68</v>
      </c>
      <c r="AH119" t="s">
        <v>68</v>
      </c>
    </row>
    <row r="120" spans="1:34">
      <c r="A120" t="s">
        <v>227</v>
      </c>
      <c r="B120">
        <v>13531</v>
      </c>
      <c r="C120">
        <v>0.1</v>
      </c>
      <c r="D120">
        <v>0</v>
      </c>
      <c r="E120">
        <v>71</v>
      </c>
      <c r="F120">
        <v>1</v>
      </c>
      <c r="G120">
        <v>1000</v>
      </c>
      <c r="H120">
        <v>71</v>
      </c>
      <c r="I120">
        <v>1</v>
      </c>
      <c r="J120">
        <v>1000</v>
      </c>
      <c r="K120">
        <v>71</v>
      </c>
      <c r="L120">
        <v>1</v>
      </c>
      <c r="M120">
        <v>1000</v>
      </c>
      <c r="N120">
        <v>71</v>
      </c>
      <c r="O120">
        <v>1</v>
      </c>
      <c r="P120">
        <v>1000</v>
      </c>
      <c r="Q120">
        <v>71</v>
      </c>
      <c r="R120">
        <v>1</v>
      </c>
      <c r="S120">
        <v>1000</v>
      </c>
      <c r="T120" t="s">
        <v>64</v>
      </c>
      <c r="U120" t="s">
        <v>83</v>
      </c>
      <c r="V120" t="s">
        <v>66</v>
      </c>
      <c r="Y120" t="s">
        <v>205</v>
      </c>
      <c r="Z120">
        <v>0.1</v>
      </c>
      <c r="AA120" t="s">
        <v>68</v>
      </c>
      <c r="AB120" t="s">
        <v>68</v>
      </c>
      <c r="AC120" t="s">
        <v>68</v>
      </c>
      <c r="AD120" t="s">
        <v>68</v>
      </c>
      <c r="AE120" t="s">
        <v>68</v>
      </c>
      <c r="AF120" t="s">
        <v>68</v>
      </c>
      <c r="AG120" t="s">
        <v>68</v>
      </c>
      <c r="AH120" t="s">
        <v>68</v>
      </c>
    </row>
    <row r="121" spans="1:34">
      <c r="A121" t="s">
        <v>228</v>
      </c>
      <c r="B121">
        <v>13794</v>
      </c>
      <c r="C121">
        <v>2.5000000000000001E-2</v>
      </c>
      <c r="D121">
        <v>1700</v>
      </c>
      <c r="E121">
        <v>3</v>
      </c>
      <c r="F121">
        <v>0</v>
      </c>
      <c r="G121">
        <v>0</v>
      </c>
      <c r="H121">
        <v>1</v>
      </c>
      <c r="I121">
        <v>0</v>
      </c>
      <c r="J121">
        <v>0</v>
      </c>
      <c r="K121">
        <v>1</v>
      </c>
      <c r="L121">
        <v>0</v>
      </c>
      <c r="M121">
        <v>0</v>
      </c>
      <c r="N121">
        <v>0</v>
      </c>
      <c r="O121">
        <v>0</v>
      </c>
      <c r="P121">
        <v>0</v>
      </c>
      <c r="Q121">
        <v>0</v>
      </c>
      <c r="R121">
        <v>0</v>
      </c>
      <c r="S121">
        <v>0</v>
      </c>
      <c r="T121" t="s">
        <v>64</v>
      </c>
      <c r="U121" t="s">
        <v>83</v>
      </c>
      <c r="V121" t="s">
        <v>107</v>
      </c>
      <c r="Y121" t="s">
        <v>108</v>
      </c>
      <c r="Z121">
        <v>2.5000000000000001E-2</v>
      </c>
      <c r="AA121" t="s">
        <v>68</v>
      </c>
      <c r="AB121" t="s">
        <v>68</v>
      </c>
      <c r="AC121" t="s">
        <v>68</v>
      </c>
      <c r="AD121" t="s">
        <v>68</v>
      </c>
      <c r="AE121" t="s">
        <v>68</v>
      </c>
      <c r="AF121" t="s">
        <v>68</v>
      </c>
      <c r="AG121" t="s">
        <v>68</v>
      </c>
      <c r="AH121" t="s">
        <v>68</v>
      </c>
    </row>
    <row r="122" spans="1:34">
      <c r="A122" t="s">
        <v>229</v>
      </c>
      <c r="B122">
        <v>14656</v>
      </c>
      <c r="C122">
        <v>0.37</v>
      </c>
      <c r="D122">
        <v>620</v>
      </c>
      <c r="E122">
        <v>16</v>
      </c>
      <c r="F122">
        <v>170</v>
      </c>
      <c r="G122">
        <v>14000</v>
      </c>
      <c r="H122">
        <v>16</v>
      </c>
      <c r="I122">
        <v>120</v>
      </c>
      <c r="J122">
        <v>8400</v>
      </c>
      <c r="K122">
        <v>16</v>
      </c>
      <c r="L122">
        <v>42</v>
      </c>
      <c r="M122">
        <v>3100</v>
      </c>
      <c r="N122">
        <v>16</v>
      </c>
      <c r="O122">
        <v>27</v>
      </c>
      <c r="P122">
        <v>570</v>
      </c>
      <c r="Q122">
        <v>16</v>
      </c>
      <c r="R122">
        <v>9</v>
      </c>
      <c r="S122">
        <v>140</v>
      </c>
      <c r="T122" t="s">
        <v>64</v>
      </c>
      <c r="U122" t="s">
        <v>66</v>
      </c>
      <c r="V122" t="s">
        <v>66</v>
      </c>
      <c r="Y122" t="s">
        <v>230</v>
      </c>
      <c r="Z122">
        <v>0.01</v>
      </c>
      <c r="AA122" t="s">
        <v>231</v>
      </c>
      <c r="AB122">
        <v>0.36</v>
      </c>
      <c r="AC122" t="s">
        <v>68</v>
      </c>
      <c r="AD122" t="s">
        <v>68</v>
      </c>
      <c r="AE122" t="s">
        <v>68</v>
      </c>
      <c r="AF122" t="s">
        <v>68</v>
      </c>
      <c r="AG122" t="s">
        <v>68</v>
      </c>
      <c r="AH122" t="s">
        <v>68</v>
      </c>
    </row>
    <row r="123" spans="1:34">
      <c r="A123" t="s">
        <v>232</v>
      </c>
      <c r="B123">
        <v>13532</v>
      </c>
      <c r="C123">
        <v>2.9770000000000001E-2</v>
      </c>
      <c r="D123" t="s">
        <v>66</v>
      </c>
      <c r="E123" t="s">
        <v>66</v>
      </c>
      <c r="F123" t="s">
        <v>66</v>
      </c>
      <c r="G123" t="s">
        <v>66</v>
      </c>
      <c r="H123" t="s">
        <v>66</v>
      </c>
      <c r="I123" t="s">
        <v>66</v>
      </c>
      <c r="J123" t="s">
        <v>66</v>
      </c>
      <c r="K123" t="s">
        <v>66</v>
      </c>
      <c r="L123" t="s">
        <v>66</v>
      </c>
      <c r="M123" t="s">
        <v>66</v>
      </c>
      <c r="N123" t="s">
        <v>66</v>
      </c>
      <c r="O123" t="s">
        <v>66</v>
      </c>
      <c r="P123" t="s">
        <v>66</v>
      </c>
      <c r="Q123" t="s">
        <v>66</v>
      </c>
      <c r="R123" t="s">
        <v>66</v>
      </c>
      <c r="S123" t="s">
        <v>66</v>
      </c>
      <c r="T123" t="s">
        <v>64</v>
      </c>
      <c r="U123" t="s">
        <v>66</v>
      </c>
      <c r="V123" t="s">
        <v>66</v>
      </c>
      <c r="Y123" t="s">
        <v>120</v>
      </c>
      <c r="Z123">
        <v>1.2E-2</v>
      </c>
      <c r="AA123" t="s">
        <v>121</v>
      </c>
      <c r="AB123">
        <v>1.7770000000000001E-2</v>
      </c>
      <c r="AC123" t="s">
        <v>68</v>
      </c>
      <c r="AD123" t="s">
        <v>68</v>
      </c>
      <c r="AE123" t="s">
        <v>68</v>
      </c>
      <c r="AF123" t="s">
        <v>68</v>
      </c>
      <c r="AG123" t="s">
        <v>68</v>
      </c>
      <c r="AH123" t="s">
        <v>68</v>
      </c>
    </row>
    <row r="124" spans="1:34">
      <c r="A124" t="s">
        <v>233</v>
      </c>
      <c r="B124">
        <v>13903</v>
      </c>
      <c r="C124">
        <v>0.48</v>
      </c>
      <c r="D124">
        <v>3</v>
      </c>
      <c r="E124">
        <v>5</v>
      </c>
      <c r="F124">
        <v>0</v>
      </c>
      <c r="G124">
        <v>0</v>
      </c>
      <c r="H124">
        <v>5</v>
      </c>
      <c r="I124">
        <v>0</v>
      </c>
      <c r="J124">
        <v>0</v>
      </c>
      <c r="K124">
        <v>5</v>
      </c>
      <c r="L124">
        <v>0</v>
      </c>
      <c r="M124">
        <v>0</v>
      </c>
      <c r="N124">
        <v>5</v>
      </c>
      <c r="O124">
        <v>0</v>
      </c>
      <c r="P124">
        <v>0</v>
      </c>
      <c r="Q124">
        <v>5</v>
      </c>
      <c r="R124">
        <v>0</v>
      </c>
      <c r="S124">
        <v>0</v>
      </c>
      <c r="T124" t="s">
        <v>64</v>
      </c>
      <c r="U124" t="s">
        <v>65</v>
      </c>
      <c r="V124" t="s">
        <v>65</v>
      </c>
      <c r="Y124" t="s">
        <v>78</v>
      </c>
      <c r="Z124">
        <v>0.48</v>
      </c>
      <c r="AA124" t="s">
        <v>68</v>
      </c>
      <c r="AB124" t="s">
        <v>68</v>
      </c>
      <c r="AC124" t="s">
        <v>68</v>
      </c>
      <c r="AD124" t="s">
        <v>68</v>
      </c>
      <c r="AE124" t="s">
        <v>68</v>
      </c>
      <c r="AF124" t="s">
        <v>68</v>
      </c>
      <c r="AG124" t="s">
        <v>68</v>
      </c>
      <c r="AH124" t="s">
        <v>68</v>
      </c>
    </row>
    <row r="125" spans="1:34">
      <c r="A125" t="s">
        <v>234</v>
      </c>
      <c r="B125">
        <v>12661</v>
      </c>
      <c r="C125">
        <v>0.36</v>
      </c>
      <c r="D125">
        <v>2</v>
      </c>
      <c r="E125">
        <v>4</v>
      </c>
      <c r="F125">
        <v>0</v>
      </c>
      <c r="G125">
        <v>0</v>
      </c>
      <c r="H125">
        <v>4</v>
      </c>
      <c r="I125">
        <v>0</v>
      </c>
      <c r="J125">
        <v>0</v>
      </c>
      <c r="K125">
        <v>4</v>
      </c>
      <c r="L125">
        <v>0</v>
      </c>
      <c r="M125">
        <v>0</v>
      </c>
      <c r="N125">
        <v>4</v>
      </c>
      <c r="O125">
        <v>0</v>
      </c>
      <c r="P125">
        <v>0</v>
      </c>
      <c r="Q125">
        <v>4</v>
      </c>
      <c r="R125">
        <v>0</v>
      </c>
      <c r="S125">
        <v>0</v>
      </c>
      <c r="T125" t="s">
        <v>82</v>
      </c>
      <c r="U125" t="s">
        <v>65</v>
      </c>
      <c r="V125" t="s">
        <v>65</v>
      </c>
      <c r="Y125" t="s">
        <v>78</v>
      </c>
      <c r="Z125">
        <v>0.36</v>
      </c>
      <c r="AA125" t="s">
        <v>68</v>
      </c>
      <c r="AB125" t="s">
        <v>68</v>
      </c>
      <c r="AC125" t="s">
        <v>68</v>
      </c>
      <c r="AD125" t="s">
        <v>68</v>
      </c>
      <c r="AE125" t="s">
        <v>68</v>
      </c>
      <c r="AF125" t="s">
        <v>68</v>
      </c>
      <c r="AG125" t="s">
        <v>68</v>
      </c>
      <c r="AH125" t="s">
        <v>68</v>
      </c>
    </row>
    <row r="126" spans="1:34">
      <c r="A126" t="s">
        <v>235</v>
      </c>
      <c r="B126">
        <v>10135</v>
      </c>
      <c r="C126">
        <v>2.5000000000000001E-2</v>
      </c>
      <c r="D126">
        <v>1700</v>
      </c>
      <c r="E126">
        <v>3</v>
      </c>
      <c r="F126">
        <v>0</v>
      </c>
      <c r="G126">
        <v>0</v>
      </c>
      <c r="H126">
        <v>1</v>
      </c>
      <c r="I126">
        <v>0</v>
      </c>
      <c r="J126">
        <v>0</v>
      </c>
      <c r="K126">
        <v>1</v>
      </c>
      <c r="L126">
        <v>0</v>
      </c>
      <c r="M126">
        <v>0</v>
      </c>
      <c r="N126">
        <v>0</v>
      </c>
      <c r="O126">
        <v>0</v>
      </c>
      <c r="P126">
        <v>0</v>
      </c>
      <c r="Q126">
        <v>0</v>
      </c>
      <c r="R126">
        <v>0</v>
      </c>
      <c r="S126">
        <v>0</v>
      </c>
      <c r="T126" t="s">
        <v>70</v>
      </c>
      <c r="U126" t="s">
        <v>83</v>
      </c>
      <c r="V126" t="s">
        <v>107</v>
      </c>
      <c r="Y126" t="s">
        <v>108</v>
      </c>
      <c r="Z126">
        <v>2.5000000000000001E-2</v>
      </c>
      <c r="AA126" t="s">
        <v>68</v>
      </c>
      <c r="AB126" t="s">
        <v>68</v>
      </c>
      <c r="AC126" t="s">
        <v>68</v>
      </c>
      <c r="AD126" t="s">
        <v>68</v>
      </c>
      <c r="AE126" t="s">
        <v>68</v>
      </c>
      <c r="AF126" t="s">
        <v>68</v>
      </c>
      <c r="AG126" t="s">
        <v>68</v>
      </c>
      <c r="AH126" t="s">
        <v>68</v>
      </c>
    </row>
    <row r="127" spans="1:34">
      <c r="A127" t="s">
        <v>236</v>
      </c>
      <c r="B127">
        <v>13565</v>
      </c>
      <c r="C127">
        <v>0.2167</v>
      </c>
      <c r="D127">
        <v>2</v>
      </c>
      <c r="E127">
        <v>1</v>
      </c>
      <c r="F127">
        <v>0</v>
      </c>
      <c r="G127">
        <v>37</v>
      </c>
      <c r="H127">
        <v>1</v>
      </c>
      <c r="I127">
        <v>0</v>
      </c>
      <c r="J127">
        <v>2</v>
      </c>
      <c r="K127">
        <v>1</v>
      </c>
      <c r="L127">
        <v>0</v>
      </c>
      <c r="M127">
        <v>0</v>
      </c>
      <c r="N127">
        <v>1</v>
      </c>
      <c r="O127">
        <v>0</v>
      </c>
      <c r="P127">
        <v>0</v>
      </c>
      <c r="Q127">
        <v>1</v>
      </c>
      <c r="R127">
        <v>0</v>
      </c>
      <c r="S127">
        <v>0</v>
      </c>
      <c r="T127" t="s">
        <v>64</v>
      </c>
      <c r="U127" t="s">
        <v>66</v>
      </c>
      <c r="V127" t="s">
        <v>66</v>
      </c>
      <c r="Y127" t="s">
        <v>173</v>
      </c>
      <c r="Z127">
        <v>0.03</v>
      </c>
      <c r="AA127" t="s">
        <v>222</v>
      </c>
      <c r="AB127">
        <v>0.1867</v>
      </c>
      <c r="AC127" t="s">
        <v>68</v>
      </c>
      <c r="AD127" t="s">
        <v>68</v>
      </c>
      <c r="AE127" t="s">
        <v>68</v>
      </c>
      <c r="AF127" t="s">
        <v>68</v>
      </c>
      <c r="AG127" t="s">
        <v>68</v>
      </c>
      <c r="AH127" t="s">
        <v>68</v>
      </c>
    </row>
    <row r="128" spans="1:34">
      <c r="A128" t="s">
        <v>237</v>
      </c>
      <c r="B128">
        <v>14141</v>
      </c>
      <c r="C128">
        <v>0.23799999999999999</v>
      </c>
      <c r="D128">
        <v>2</v>
      </c>
      <c r="E128">
        <v>1</v>
      </c>
      <c r="F128">
        <v>0</v>
      </c>
      <c r="G128">
        <v>48</v>
      </c>
      <c r="H128">
        <v>1</v>
      </c>
      <c r="I128">
        <v>0</v>
      </c>
      <c r="J128">
        <v>2</v>
      </c>
      <c r="K128">
        <v>1</v>
      </c>
      <c r="L128">
        <v>0</v>
      </c>
      <c r="M128">
        <v>1</v>
      </c>
      <c r="N128">
        <v>1</v>
      </c>
      <c r="O128">
        <v>0</v>
      </c>
      <c r="P128">
        <v>0</v>
      </c>
      <c r="Q128">
        <v>1</v>
      </c>
      <c r="R128">
        <v>0</v>
      </c>
      <c r="S128">
        <v>0</v>
      </c>
      <c r="T128" t="s">
        <v>64</v>
      </c>
      <c r="U128" t="s">
        <v>66</v>
      </c>
      <c r="V128" t="s">
        <v>66</v>
      </c>
      <c r="Y128" t="s">
        <v>222</v>
      </c>
      <c r="Z128">
        <v>0.23799999999999999</v>
      </c>
      <c r="AA128" t="s">
        <v>68</v>
      </c>
      <c r="AB128" t="s">
        <v>68</v>
      </c>
      <c r="AC128" t="s">
        <v>68</v>
      </c>
      <c r="AD128" t="s">
        <v>68</v>
      </c>
      <c r="AE128" t="s">
        <v>68</v>
      </c>
      <c r="AF128" t="s">
        <v>68</v>
      </c>
      <c r="AG128" t="s">
        <v>68</v>
      </c>
      <c r="AH128" t="s">
        <v>68</v>
      </c>
    </row>
    <row r="129" spans="1:34">
      <c r="A129" t="s">
        <v>238</v>
      </c>
      <c r="B129">
        <v>14140</v>
      </c>
      <c r="C129">
        <v>6.1990000000000003E-2</v>
      </c>
      <c r="D129">
        <v>0</v>
      </c>
      <c r="E129">
        <v>0</v>
      </c>
      <c r="F129">
        <v>0</v>
      </c>
      <c r="G129">
        <v>12</v>
      </c>
      <c r="H129">
        <v>0</v>
      </c>
      <c r="I129">
        <v>0</v>
      </c>
      <c r="J129">
        <v>1</v>
      </c>
      <c r="K129">
        <v>0</v>
      </c>
      <c r="L129">
        <v>0</v>
      </c>
      <c r="M129">
        <v>0</v>
      </c>
      <c r="N129">
        <v>0</v>
      </c>
      <c r="O129">
        <v>0</v>
      </c>
      <c r="P129">
        <v>0</v>
      </c>
      <c r="Q129">
        <v>0</v>
      </c>
      <c r="R129">
        <v>0</v>
      </c>
      <c r="S129">
        <v>0</v>
      </c>
      <c r="T129" t="s">
        <v>64</v>
      </c>
      <c r="U129" t="s">
        <v>66</v>
      </c>
      <c r="V129" t="s">
        <v>66</v>
      </c>
      <c r="Y129" t="s">
        <v>138</v>
      </c>
      <c r="Z129">
        <v>3.1E-2</v>
      </c>
      <c r="AA129" t="s">
        <v>222</v>
      </c>
      <c r="AB129">
        <v>3.099E-2</v>
      </c>
      <c r="AC129" t="s">
        <v>68</v>
      </c>
      <c r="AD129" t="s">
        <v>68</v>
      </c>
      <c r="AE129" t="s">
        <v>68</v>
      </c>
      <c r="AF129" t="s">
        <v>68</v>
      </c>
      <c r="AG129" t="s">
        <v>68</v>
      </c>
      <c r="AH129" t="s">
        <v>68</v>
      </c>
    </row>
    <row r="130" spans="1:34">
      <c r="A130" t="s">
        <v>239</v>
      </c>
      <c r="B130">
        <v>12746</v>
      </c>
      <c r="C130">
        <v>0.06</v>
      </c>
      <c r="D130">
        <v>82</v>
      </c>
      <c r="E130">
        <v>9</v>
      </c>
      <c r="F130">
        <v>18</v>
      </c>
      <c r="G130">
        <v>24</v>
      </c>
      <c r="H130">
        <v>9</v>
      </c>
      <c r="I130">
        <v>0</v>
      </c>
      <c r="J130">
        <v>0</v>
      </c>
      <c r="K130">
        <v>9</v>
      </c>
      <c r="L130">
        <v>0</v>
      </c>
      <c r="M130">
        <v>0</v>
      </c>
      <c r="N130">
        <v>9</v>
      </c>
      <c r="O130">
        <v>0</v>
      </c>
      <c r="P130">
        <v>0</v>
      </c>
      <c r="Q130">
        <v>9</v>
      </c>
      <c r="R130">
        <v>0</v>
      </c>
      <c r="S130">
        <v>0</v>
      </c>
      <c r="T130" t="s">
        <v>70</v>
      </c>
      <c r="U130" t="s">
        <v>65</v>
      </c>
      <c r="V130" t="s">
        <v>66</v>
      </c>
      <c r="Y130" t="s">
        <v>240</v>
      </c>
      <c r="Z130">
        <v>0.06</v>
      </c>
      <c r="AA130" t="s">
        <v>68</v>
      </c>
      <c r="AB130" t="s">
        <v>68</v>
      </c>
      <c r="AC130" t="s">
        <v>68</v>
      </c>
      <c r="AD130" t="s">
        <v>68</v>
      </c>
      <c r="AE130" t="s">
        <v>68</v>
      </c>
      <c r="AF130" t="s">
        <v>68</v>
      </c>
      <c r="AG130" t="s">
        <v>68</v>
      </c>
      <c r="AH130" t="s">
        <v>68</v>
      </c>
    </row>
    <row r="131" spans="1:34">
      <c r="A131" t="s">
        <v>241</v>
      </c>
      <c r="B131">
        <v>15193</v>
      </c>
      <c r="C131">
        <v>0.48</v>
      </c>
      <c r="D131">
        <v>41</v>
      </c>
      <c r="E131">
        <v>0</v>
      </c>
      <c r="F131">
        <v>0</v>
      </c>
      <c r="G131">
        <v>0</v>
      </c>
      <c r="H131">
        <v>0</v>
      </c>
      <c r="I131">
        <v>0</v>
      </c>
      <c r="J131">
        <v>0</v>
      </c>
      <c r="K131">
        <v>0</v>
      </c>
      <c r="L131">
        <v>0</v>
      </c>
      <c r="M131">
        <v>0</v>
      </c>
      <c r="N131">
        <v>0</v>
      </c>
      <c r="O131">
        <v>0</v>
      </c>
      <c r="P131">
        <v>0</v>
      </c>
      <c r="Q131">
        <v>0</v>
      </c>
      <c r="R131">
        <v>0</v>
      </c>
      <c r="S131">
        <v>0</v>
      </c>
      <c r="T131" t="s">
        <v>64</v>
      </c>
      <c r="U131" t="s">
        <v>65</v>
      </c>
      <c r="V131" t="s">
        <v>66</v>
      </c>
      <c r="Y131" t="s">
        <v>242</v>
      </c>
      <c r="Z131">
        <v>0.48</v>
      </c>
      <c r="AA131" t="s">
        <v>68</v>
      </c>
      <c r="AB131" t="s">
        <v>68</v>
      </c>
      <c r="AC131" t="s">
        <v>68</v>
      </c>
      <c r="AD131" t="s">
        <v>68</v>
      </c>
      <c r="AE131" t="s">
        <v>68</v>
      </c>
      <c r="AF131" t="s">
        <v>68</v>
      </c>
      <c r="AG131" t="s">
        <v>68</v>
      </c>
      <c r="AH131" t="s">
        <v>68</v>
      </c>
    </row>
    <row r="132" spans="1:34">
      <c r="A132" t="s">
        <v>243</v>
      </c>
      <c r="B132">
        <v>14883</v>
      </c>
      <c r="C132">
        <v>2.9000000000000001E-2</v>
      </c>
      <c r="D132">
        <v>29</v>
      </c>
      <c r="E132">
        <v>0</v>
      </c>
      <c r="F132" t="s">
        <v>66</v>
      </c>
      <c r="G132" t="s">
        <v>66</v>
      </c>
      <c r="H132">
        <v>0</v>
      </c>
      <c r="I132" t="s">
        <v>66</v>
      </c>
      <c r="J132" t="s">
        <v>66</v>
      </c>
      <c r="K132">
        <v>0</v>
      </c>
      <c r="L132" t="s">
        <v>66</v>
      </c>
      <c r="M132" t="s">
        <v>66</v>
      </c>
      <c r="N132">
        <v>0</v>
      </c>
      <c r="O132" t="s">
        <v>66</v>
      </c>
      <c r="P132" t="s">
        <v>66</v>
      </c>
      <c r="Q132">
        <v>0</v>
      </c>
      <c r="R132" t="s">
        <v>66</v>
      </c>
      <c r="S132" t="s">
        <v>66</v>
      </c>
      <c r="T132" t="s">
        <v>64</v>
      </c>
      <c r="U132" t="s">
        <v>66</v>
      </c>
      <c r="V132" t="s">
        <v>66</v>
      </c>
      <c r="Y132" t="s">
        <v>244</v>
      </c>
      <c r="Z132">
        <v>2.9000000000000001E-2</v>
      </c>
      <c r="AA132" t="s">
        <v>68</v>
      </c>
      <c r="AB132" t="s">
        <v>68</v>
      </c>
      <c r="AC132" t="s">
        <v>68</v>
      </c>
      <c r="AD132" t="s">
        <v>68</v>
      </c>
      <c r="AE132" t="s">
        <v>68</v>
      </c>
      <c r="AF132" t="s">
        <v>68</v>
      </c>
      <c r="AG132" t="s">
        <v>68</v>
      </c>
      <c r="AH132" t="s">
        <v>68</v>
      </c>
    </row>
    <row r="133" spans="1:34">
      <c r="A133" t="s">
        <v>245</v>
      </c>
      <c r="B133">
        <v>15262</v>
      </c>
      <c r="C133">
        <v>0.45</v>
      </c>
      <c r="D133">
        <v>2</v>
      </c>
      <c r="E133" t="s">
        <v>66</v>
      </c>
      <c r="F133">
        <v>0</v>
      </c>
      <c r="G133">
        <v>0</v>
      </c>
      <c r="H133" t="s">
        <v>66</v>
      </c>
      <c r="I133">
        <v>0</v>
      </c>
      <c r="J133">
        <v>0</v>
      </c>
      <c r="K133" t="s">
        <v>66</v>
      </c>
      <c r="L133">
        <v>0</v>
      </c>
      <c r="M133">
        <v>0</v>
      </c>
      <c r="N133" t="s">
        <v>66</v>
      </c>
      <c r="O133">
        <v>0</v>
      </c>
      <c r="P133">
        <v>0</v>
      </c>
      <c r="Q133" t="s">
        <v>66</v>
      </c>
      <c r="R133">
        <v>0</v>
      </c>
      <c r="S133">
        <v>0</v>
      </c>
      <c r="T133" t="s">
        <v>64</v>
      </c>
      <c r="U133" t="s">
        <v>66</v>
      </c>
      <c r="V133" t="s">
        <v>66</v>
      </c>
      <c r="Y133" t="s">
        <v>246</v>
      </c>
      <c r="Z133">
        <v>0.45</v>
      </c>
      <c r="AA133" t="s">
        <v>68</v>
      </c>
      <c r="AB133" t="s">
        <v>68</v>
      </c>
      <c r="AC133" t="s">
        <v>68</v>
      </c>
      <c r="AD133" t="s">
        <v>68</v>
      </c>
      <c r="AE133" t="s">
        <v>68</v>
      </c>
      <c r="AF133" t="s">
        <v>68</v>
      </c>
      <c r="AG133" t="s">
        <v>68</v>
      </c>
      <c r="AH133" t="s">
        <v>68</v>
      </c>
    </row>
    <row r="134" spans="1:34">
      <c r="A134" t="s">
        <v>247</v>
      </c>
      <c r="B134">
        <v>10568</v>
      </c>
      <c r="C134">
        <v>0.2</v>
      </c>
      <c r="D134">
        <v>3</v>
      </c>
      <c r="E134">
        <v>22</v>
      </c>
      <c r="F134">
        <v>1100</v>
      </c>
      <c r="G134">
        <v>2700</v>
      </c>
      <c r="H134">
        <v>22</v>
      </c>
      <c r="I134">
        <v>180</v>
      </c>
      <c r="J134">
        <v>380</v>
      </c>
      <c r="K134">
        <v>22</v>
      </c>
      <c r="L134">
        <v>5</v>
      </c>
      <c r="M134">
        <v>12</v>
      </c>
      <c r="N134">
        <v>22</v>
      </c>
      <c r="O134">
        <v>0</v>
      </c>
      <c r="P134">
        <v>0</v>
      </c>
      <c r="Q134">
        <v>22</v>
      </c>
      <c r="R134">
        <v>0</v>
      </c>
      <c r="S134">
        <v>0</v>
      </c>
      <c r="T134" t="s">
        <v>70</v>
      </c>
      <c r="U134" t="s">
        <v>83</v>
      </c>
      <c r="V134" t="s">
        <v>66</v>
      </c>
      <c r="Y134" t="s">
        <v>151</v>
      </c>
      <c r="Z134">
        <v>0.2</v>
      </c>
      <c r="AA134" t="s">
        <v>68</v>
      </c>
      <c r="AB134" t="s">
        <v>68</v>
      </c>
      <c r="AC134" t="s">
        <v>68</v>
      </c>
      <c r="AD134" t="s">
        <v>68</v>
      </c>
      <c r="AE134" t="s">
        <v>68</v>
      </c>
      <c r="AF134" t="s">
        <v>68</v>
      </c>
      <c r="AG134" t="s">
        <v>68</v>
      </c>
      <c r="AH134" t="s">
        <v>68</v>
      </c>
    </row>
    <row r="135" spans="1:34">
      <c r="A135" t="s">
        <v>248</v>
      </c>
      <c r="B135">
        <v>14224</v>
      </c>
      <c r="C135">
        <v>0.6</v>
      </c>
      <c r="D135">
        <v>130</v>
      </c>
      <c r="E135">
        <v>7</v>
      </c>
      <c r="F135">
        <v>380</v>
      </c>
      <c r="G135">
        <v>6500</v>
      </c>
      <c r="H135">
        <v>4</v>
      </c>
      <c r="I135">
        <v>100</v>
      </c>
      <c r="J135">
        <v>2000</v>
      </c>
      <c r="K135">
        <v>4</v>
      </c>
      <c r="L135">
        <v>6</v>
      </c>
      <c r="M135">
        <v>160</v>
      </c>
      <c r="N135">
        <v>4</v>
      </c>
      <c r="O135">
        <v>0</v>
      </c>
      <c r="P135">
        <v>1</v>
      </c>
      <c r="Q135">
        <v>4</v>
      </c>
      <c r="R135">
        <v>0</v>
      </c>
      <c r="S135">
        <v>0</v>
      </c>
      <c r="T135" t="s">
        <v>64</v>
      </c>
      <c r="U135" t="s">
        <v>65</v>
      </c>
      <c r="V135" t="s">
        <v>66</v>
      </c>
      <c r="Y135" t="s">
        <v>249</v>
      </c>
      <c r="Z135">
        <v>0.6</v>
      </c>
      <c r="AA135" t="s">
        <v>68</v>
      </c>
      <c r="AB135" t="s">
        <v>68</v>
      </c>
      <c r="AC135" t="s">
        <v>68</v>
      </c>
      <c r="AD135" t="s">
        <v>68</v>
      </c>
      <c r="AE135" t="s">
        <v>68</v>
      </c>
      <c r="AF135" t="s">
        <v>68</v>
      </c>
      <c r="AG135" t="s">
        <v>68</v>
      </c>
      <c r="AH135" t="s">
        <v>68</v>
      </c>
    </row>
    <row r="136" spans="1:34">
      <c r="A136" t="s">
        <v>250</v>
      </c>
      <c r="B136">
        <v>12630</v>
      </c>
      <c r="C136">
        <v>0.33400000000000002</v>
      </c>
      <c r="D136">
        <v>19</v>
      </c>
      <c r="E136">
        <v>13</v>
      </c>
      <c r="F136">
        <v>1100</v>
      </c>
      <c r="G136">
        <v>1200</v>
      </c>
      <c r="H136">
        <v>13</v>
      </c>
      <c r="I136">
        <v>27</v>
      </c>
      <c r="J136">
        <v>27</v>
      </c>
      <c r="K136">
        <v>13</v>
      </c>
      <c r="L136">
        <v>0</v>
      </c>
      <c r="M136">
        <v>0</v>
      </c>
      <c r="N136">
        <v>13</v>
      </c>
      <c r="O136">
        <v>0</v>
      </c>
      <c r="P136">
        <v>0</v>
      </c>
      <c r="Q136">
        <v>13</v>
      </c>
      <c r="R136">
        <v>0</v>
      </c>
      <c r="S136">
        <v>0</v>
      </c>
      <c r="T136" t="s">
        <v>70</v>
      </c>
      <c r="U136" t="s">
        <v>65</v>
      </c>
      <c r="V136" t="s">
        <v>65</v>
      </c>
      <c r="Y136" t="s">
        <v>251</v>
      </c>
      <c r="Z136">
        <v>6.7000000000000004E-2</v>
      </c>
      <c r="AA136" t="s">
        <v>252</v>
      </c>
      <c r="AB136">
        <v>0.26700000000000002</v>
      </c>
      <c r="AC136" t="s">
        <v>68</v>
      </c>
      <c r="AD136" t="s">
        <v>68</v>
      </c>
      <c r="AE136" t="s">
        <v>68</v>
      </c>
      <c r="AF136" t="s">
        <v>68</v>
      </c>
      <c r="AG136" t="s">
        <v>68</v>
      </c>
      <c r="AH136" t="s">
        <v>68</v>
      </c>
    </row>
    <row r="137" spans="1:34">
      <c r="A137" t="s">
        <v>253</v>
      </c>
      <c r="B137">
        <v>14881</v>
      </c>
      <c r="C137">
        <v>0.46250000000000002</v>
      </c>
      <c r="D137">
        <v>94</v>
      </c>
      <c r="E137">
        <v>25</v>
      </c>
      <c r="F137">
        <v>17</v>
      </c>
      <c r="G137">
        <v>93</v>
      </c>
      <c r="H137">
        <v>25</v>
      </c>
      <c r="I137">
        <v>0</v>
      </c>
      <c r="J137">
        <v>1</v>
      </c>
      <c r="K137">
        <v>25</v>
      </c>
      <c r="L137">
        <v>0</v>
      </c>
      <c r="M137">
        <v>0</v>
      </c>
      <c r="N137">
        <v>25</v>
      </c>
      <c r="O137">
        <v>0</v>
      </c>
      <c r="P137">
        <v>0</v>
      </c>
      <c r="Q137">
        <v>25</v>
      </c>
      <c r="R137">
        <v>0</v>
      </c>
      <c r="S137">
        <v>0</v>
      </c>
      <c r="T137" t="s">
        <v>254</v>
      </c>
      <c r="U137" t="s">
        <v>65</v>
      </c>
      <c r="V137" t="s">
        <v>66</v>
      </c>
      <c r="Y137" t="s">
        <v>255</v>
      </c>
      <c r="Z137">
        <v>0.21249999999999999</v>
      </c>
      <c r="AA137" t="s">
        <v>256</v>
      </c>
      <c r="AB137">
        <v>0.25</v>
      </c>
      <c r="AC137" t="s">
        <v>68</v>
      </c>
      <c r="AD137" t="s">
        <v>68</v>
      </c>
      <c r="AE137" t="s">
        <v>68</v>
      </c>
      <c r="AF137" t="s">
        <v>68</v>
      </c>
      <c r="AG137" t="s">
        <v>68</v>
      </c>
      <c r="AH137" t="s">
        <v>68</v>
      </c>
    </row>
    <row r="138" spans="1:34">
      <c r="A138" s="44" t="s">
        <v>257</v>
      </c>
      <c r="B138" s="44">
        <v>15796</v>
      </c>
      <c r="C138">
        <v>0.36</v>
      </c>
      <c r="Y138" t="s">
        <v>78</v>
      </c>
      <c r="Z138">
        <v>0.36</v>
      </c>
    </row>
    <row r="139" spans="1:34">
      <c r="A139" s="44" t="s">
        <v>258</v>
      </c>
      <c r="B139" s="44">
        <v>15646</v>
      </c>
      <c r="C139">
        <f>Z139+AB139+AD139</f>
        <v>0.22660000000000002</v>
      </c>
      <c r="Y139" t="s">
        <v>97</v>
      </c>
      <c r="Z139">
        <v>0.14410000000000001</v>
      </c>
      <c r="AA139" t="s">
        <v>96</v>
      </c>
      <c r="AB139">
        <v>2.5000000000000001E-3</v>
      </c>
      <c r="AC139" t="s">
        <v>205</v>
      </c>
      <c r="AD139">
        <v>0.08</v>
      </c>
    </row>
    <row r="140" spans="1:34">
      <c r="A140" s="44" t="s">
        <v>259</v>
      </c>
      <c r="B140" s="44">
        <v>15452</v>
      </c>
      <c r="C140">
        <v>0.1</v>
      </c>
      <c r="Y140" t="s">
        <v>67</v>
      </c>
      <c r="Z140">
        <v>0.1</v>
      </c>
    </row>
    <row r="141" spans="1:34">
      <c r="A141" s="44" t="s">
        <v>260</v>
      </c>
      <c r="B141" s="44">
        <v>15786</v>
      </c>
      <c r="C141">
        <v>0.5</v>
      </c>
      <c r="Y141" t="s">
        <v>138</v>
      </c>
      <c r="Z141">
        <v>0.5</v>
      </c>
    </row>
    <row r="142" spans="1:34">
      <c r="A142" s="44" t="s">
        <v>261</v>
      </c>
      <c r="B142" s="44">
        <v>15612</v>
      </c>
      <c r="C142">
        <v>2.4199999999999999E-2</v>
      </c>
      <c r="Y142" t="s">
        <v>103</v>
      </c>
      <c r="Z142">
        <v>2.4199999999999999E-2</v>
      </c>
    </row>
    <row r="143" spans="1:34">
      <c r="A143" s="44" t="s">
        <v>262</v>
      </c>
      <c r="B143" s="44">
        <v>15419</v>
      </c>
      <c r="C143">
        <v>0.5</v>
      </c>
      <c r="Y143" t="s">
        <v>138</v>
      </c>
      <c r="Z143">
        <v>0.5</v>
      </c>
    </row>
    <row r="144" spans="1:34">
      <c r="A144" s="44" t="s">
        <v>263</v>
      </c>
      <c r="B144" s="44">
        <v>15471</v>
      </c>
      <c r="C144">
        <f>Z144+AB144</f>
        <v>0.4</v>
      </c>
      <c r="Y144" t="s">
        <v>264</v>
      </c>
      <c r="Z144">
        <v>0.16</v>
      </c>
      <c r="AA144" t="s">
        <v>265</v>
      </c>
      <c r="AB144">
        <v>0.24</v>
      </c>
    </row>
    <row r="145" spans="1:28">
      <c r="A145" s="44" t="s">
        <v>266</v>
      </c>
      <c r="B145" s="44">
        <v>15750</v>
      </c>
      <c r="C145">
        <v>2.9700000000000001E-2</v>
      </c>
      <c r="Y145" t="s">
        <v>103</v>
      </c>
      <c r="Z145">
        <v>2.9700000000000001E-2</v>
      </c>
    </row>
    <row r="146" spans="1:28">
      <c r="A146" s="44" t="s">
        <v>267</v>
      </c>
      <c r="B146" s="44">
        <v>13566</v>
      </c>
      <c r="C146">
        <v>9.9000000000000008E-3</v>
      </c>
      <c r="Y146" t="s">
        <v>103</v>
      </c>
      <c r="Z146">
        <v>8.9999999999999993E-3</v>
      </c>
    </row>
    <row r="147" spans="1:28">
      <c r="A147" s="44" t="s">
        <v>268</v>
      </c>
      <c r="B147" s="44">
        <v>15835</v>
      </c>
      <c r="C147">
        <v>0.17499999999999999</v>
      </c>
      <c r="Y147" t="s">
        <v>105</v>
      </c>
      <c r="Z147">
        <v>0.17499999999999999</v>
      </c>
    </row>
    <row r="148" spans="1:28">
      <c r="A148" s="44" t="s">
        <v>269</v>
      </c>
      <c r="B148" s="44">
        <v>15418</v>
      </c>
      <c r="C148">
        <v>0.5</v>
      </c>
      <c r="Y148" t="s">
        <v>138</v>
      </c>
      <c r="Z148">
        <v>0.5</v>
      </c>
    </row>
    <row r="149" spans="1:28">
      <c r="A149" s="44" t="s">
        <v>270</v>
      </c>
      <c r="B149" s="44">
        <v>15814</v>
      </c>
      <c r="C149">
        <v>9.9000000000000008E-3</v>
      </c>
      <c r="Y149" t="s">
        <v>103</v>
      </c>
      <c r="Z149">
        <v>8.9999999999999993E-3</v>
      </c>
    </row>
    <row r="150" spans="1:28">
      <c r="A150" s="44" t="s">
        <v>271</v>
      </c>
      <c r="B150" s="44">
        <v>15700</v>
      </c>
      <c r="C150">
        <f>Z150+AB150</f>
        <v>0.14910000000000001</v>
      </c>
      <c r="Y150" t="s">
        <v>97</v>
      </c>
      <c r="Z150">
        <v>0.14410000000000001</v>
      </c>
      <c r="AA150" t="s">
        <v>96</v>
      </c>
      <c r="AB150">
        <v>5.0000000000000001E-3</v>
      </c>
    </row>
    <row r="151" spans="1:28">
      <c r="A151" s="44" t="s">
        <v>272</v>
      </c>
      <c r="B151" s="44">
        <v>15412</v>
      </c>
      <c r="C151">
        <v>0.2</v>
      </c>
      <c r="Y151" t="s">
        <v>105</v>
      </c>
      <c r="Z151">
        <v>0.2</v>
      </c>
    </row>
    <row r="152" spans="1:28">
      <c r="A152" s="44" t="s">
        <v>273</v>
      </c>
      <c r="B152" s="44">
        <v>15681</v>
      </c>
      <c r="C152">
        <v>0.5</v>
      </c>
      <c r="Y152" t="s">
        <v>138</v>
      </c>
      <c r="Z152">
        <v>0.5</v>
      </c>
    </row>
    <row r="153" spans="1:28">
      <c r="A153" s="44" t="s">
        <v>274</v>
      </c>
      <c r="B153" s="44">
        <v>15493</v>
      </c>
      <c r="C153">
        <v>0.1</v>
      </c>
      <c r="Y153" t="s">
        <v>67</v>
      </c>
      <c r="Z153">
        <v>0.1</v>
      </c>
    </row>
    <row r="154" spans="1:28">
      <c r="A154" s="44" t="s">
        <v>275</v>
      </c>
      <c r="B154" s="44">
        <v>15831</v>
      </c>
      <c r="C154">
        <v>0.6</v>
      </c>
      <c r="Y154" t="s">
        <v>249</v>
      </c>
      <c r="Z154">
        <v>0.6</v>
      </c>
    </row>
    <row r="155" spans="1:28">
      <c r="A155" s="44" t="s">
        <v>276</v>
      </c>
      <c r="B155" s="44">
        <v>15789</v>
      </c>
      <c r="C155">
        <v>0.06</v>
      </c>
      <c r="Y155" t="s">
        <v>240</v>
      </c>
      <c r="Z155">
        <v>0.06</v>
      </c>
    </row>
    <row r="156" spans="1:28">
      <c r="A156" s="44" t="s">
        <v>277</v>
      </c>
      <c r="B156" s="44">
        <v>15429</v>
      </c>
      <c r="C156">
        <v>0.6</v>
      </c>
      <c r="Y156" t="s">
        <v>249</v>
      </c>
      <c r="Z156">
        <v>0.6</v>
      </c>
    </row>
    <row r="157" spans="1:28">
      <c r="A157" s="44" t="s">
        <v>278</v>
      </c>
      <c r="B157" s="44">
        <v>15829</v>
      </c>
      <c r="C157">
        <f>Z157+AB157</f>
        <v>0.46250000000000002</v>
      </c>
      <c r="Y157" t="s">
        <v>255</v>
      </c>
      <c r="Z157">
        <v>0.21249999999999999</v>
      </c>
      <c r="AA157" t="s">
        <v>256</v>
      </c>
      <c r="AB157">
        <v>0.25</v>
      </c>
    </row>
  </sheetData>
  <dataValidations count="1">
    <dataValidation type="custom" allowBlank="1" showInputMessage="1" showErrorMessage="1" sqref="A8:A29 A31:A137" xr:uid="{1B9C4CD2-0621-4ED4-A314-00A3C0624E5D}">
      <formula1>Merknamen</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5543-BAA8-432D-B922-C0635E23735C}">
  <dimension ref="A1:A22"/>
  <sheetViews>
    <sheetView workbookViewId="0">
      <selection activeCell="A6" sqref="A6"/>
    </sheetView>
  </sheetViews>
  <sheetFormatPr defaultRowHeight="14.4"/>
  <cols>
    <col min="1" max="1" width="48.44140625" bestFit="1" customWidth="1"/>
  </cols>
  <sheetData>
    <row r="1" spans="1:1">
      <c r="A1" t="s">
        <v>279</v>
      </c>
    </row>
    <row r="3" spans="1:1">
      <c r="A3" s="10" t="s">
        <v>21</v>
      </c>
    </row>
    <row r="4" spans="1:1">
      <c r="A4" s="10" t="s">
        <v>280</v>
      </c>
    </row>
    <row r="5" spans="1:1">
      <c r="A5" s="10" t="s">
        <v>281</v>
      </c>
    </row>
    <row r="6" spans="1:1">
      <c r="A6" s="10" t="s">
        <v>292</v>
      </c>
    </row>
    <row r="7" spans="1:1">
      <c r="A7" s="10"/>
    </row>
    <row r="8" spans="1:1">
      <c r="A8" t="s">
        <v>282</v>
      </c>
    </row>
    <row r="9" spans="1:1">
      <c r="A9" s="10" t="s">
        <v>22</v>
      </c>
    </row>
    <row r="10" spans="1:1">
      <c r="A10" s="10" t="s">
        <v>283</v>
      </c>
    </row>
    <row r="11" spans="1:1">
      <c r="A11" s="10" t="s">
        <v>284</v>
      </c>
    </row>
    <row r="12" spans="1:1">
      <c r="A12" s="10" t="s">
        <v>285</v>
      </c>
    </row>
    <row r="13" spans="1:1">
      <c r="A13" s="10" t="s">
        <v>286</v>
      </c>
    </row>
    <row r="14" spans="1:1">
      <c r="A14" s="10" t="s">
        <v>287</v>
      </c>
    </row>
    <row r="21" spans="1:1">
      <c r="A21" t="s">
        <v>288</v>
      </c>
    </row>
    <row r="22" spans="1:1">
      <c r="A22" s="10"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C5F31D3EC70A4BBA379F0E9185CF02" ma:contentTypeVersion="14" ma:contentTypeDescription="Een nieuw document maken." ma:contentTypeScope="" ma:versionID="b96a965c3de9fba2492e085e0db5858a">
  <xsd:schema xmlns:xsd="http://www.w3.org/2001/XMLSchema" xmlns:xs="http://www.w3.org/2001/XMLSchema" xmlns:p="http://schemas.microsoft.com/office/2006/metadata/properties" xmlns:ns2="2ff8a558-6b8b-4560-9b73-2a820be12feb" xmlns:ns3="15cc4ce0-d389-43a3-be45-9a39f9f41be0" targetNamespace="http://schemas.microsoft.com/office/2006/metadata/properties" ma:root="true" ma:fieldsID="0ce35de52979108e41b4605f1c680d32" ns2:_="" ns3:_="">
    <xsd:import namespace="2ff8a558-6b8b-4560-9b73-2a820be12feb"/>
    <xsd:import namespace="15cc4ce0-d389-43a3-be45-9a39f9f41be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8a558-6b8b-4560-9b73-2a820be12feb"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5cc4ce0-d389-43a3-be45-9a39f9f41be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6F8B80-0B6B-40EE-81FB-063DB2C749C8}">
  <ds:schemaRefs>
    <ds:schemaRef ds:uri="http://schemas.microsoft.com/sharepoint/v3/contenttype/forms"/>
  </ds:schemaRefs>
</ds:datastoreItem>
</file>

<file path=customXml/itemProps2.xml><?xml version="1.0" encoding="utf-8"?>
<ds:datastoreItem xmlns:ds="http://schemas.openxmlformats.org/officeDocument/2006/customXml" ds:itemID="{ADB54A3E-043B-4394-A359-BC06FEDB1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f8a558-6b8b-4560-9b73-2a820be12feb"/>
    <ds:schemaRef ds:uri="15cc4ce0-d389-43a3-be45-9a39f9f41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A61E9A-620B-4B07-99D6-8E1A496926DE}">
  <ds:schemaRefs>
    <ds:schemaRef ds:uri="http://schemas.microsoft.com/office/2006/documentManagement/types"/>
    <ds:schemaRef ds:uri="http://schemas.microsoft.com/office/2006/metadata/properties"/>
    <ds:schemaRef ds:uri="2ff8a558-6b8b-4560-9b73-2a820be12feb"/>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15cc4ce0-d389-43a3-be45-9a39f9f41be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Registratieformulier</vt:lpstr>
      <vt:lpstr>Data</vt:lpstr>
      <vt:lpstr>validatiegegevens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dc:creator>
  <cp:keywords/>
  <dc:description/>
  <cp:lastModifiedBy>Monique van Raam</cp:lastModifiedBy>
  <cp:revision/>
  <dcterms:created xsi:type="dcterms:W3CDTF">2019-01-11T10:58:01Z</dcterms:created>
  <dcterms:modified xsi:type="dcterms:W3CDTF">2021-01-06T14:42:32Z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0x01010009C5F31D3EC70A4BBA379F0E9185CF02</vt:lpwstr>
  </property>
  <property fmtid="{D5CDD505-2E9C-101B-9397-08002B2CF9AE}" pid="3" name="AuthorIds_UIVersion_1536">
    <vt:lpwstr>13</vt:lpwstr>
  </property>
</Properties>
</file>